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869" activeTab="0"/>
  </bookViews>
  <sheets>
    <sheet name="NOTICE" sheetId="1" r:id="rId1"/>
    <sheet name="ANXE-1-DEPENSES PREVI" sheetId="2" r:id="rId2"/>
    <sheet name="ANXE-2-RESSOURCES PREVI" sheetId="3" r:id="rId3"/>
    <sheet name="ANXE-2' RESSOURCES (Bilan)" sheetId="4" r:id="rId4"/>
    <sheet name="ANXE-3-AIDES-PUBLIQUES" sheetId="5" r:id="rId5"/>
    <sheet name="ANXE-4-INDICATEURS" sheetId="6" r:id="rId6"/>
    <sheet name="ANXE-5-PIECES_COMPLEMENTAIR" sheetId="7" r:id="rId7"/>
    <sheet name="ANXE-7-DESCRIPTIF DE L'OP" sheetId="8" r:id="rId8"/>
    <sheet name="Récapitulatif SI" sheetId="9" state="hidden" r:id="rId9"/>
    <sheet name="Contrôles" sheetId="10" state="hidden" r:id="rId10"/>
    <sheet name="Référentiels" sheetId="11" state="hidden" r:id="rId11"/>
  </sheets>
  <externalReferences>
    <externalReference r:id="rId14"/>
    <externalReference r:id="rId15"/>
    <externalReference r:id="rId16"/>
    <externalReference r:id="rId17"/>
  </externalReferences>
  <definedNames>
    <definedName name="_xlfn.IFERROR" hidden="1">#NAME?</definedName>
    <definedName name="_xlfn_IFERROR">NA()</definedName>
    <definedName name="Code_Sites_Dossier" localSheetId="3">'[3]ANXE-5-PIECES_COMPLEMENTAIRES'!#REF!</definedName>
    <definedName name="Code_Sites_Dossier" localSheetId="4">'ANXE-3-AIDES-PUBLIQUES'!#REF!</definedName>
    <definedName name="Code_Sites_Dossier" localSheetId="5">'[2]ANXE-5-PIECES_COMPLEMENTAIRES'!#REF!</definedName>
    <definedName name="Code_Sites_Dossier" localSheetId="6">'ANXE-5-PIECES_COMPLEMENTAIR'!#REF!</definedName>
    <definedName name="Code_Sites_Dossier" localSheetId="8">#REF!</definedName>
    <definedName name="Code_Sites_Dossier">#REF!</definedName>
    <definedName name="Financeurs" localSheetId="3">'[3]ANXE-5-PIECES_COMPLEMENTAIRES'!#REF!</definedName>
    <definedName name="Financeurs" localSheetId="4">'ANXE-3-AIDES-PUBLIQUES'!#REF!</definedName>
    <definedName name="Financeurs" localSheetId="5">'[2]ANXE-5-PIECES_COMPLEMENTAIRES'!#REF!</definedName>
    <definedName name="Financeurs" localSheetId="6">'ANXE-5-PIECES_COMPLEMENTAIR'!#REF!</definedName>
    <definedName name="Financeurs" localSheetId="8">#REF!</definedName>
    <definedName name="Financeurs">#REF!</definedName>
    <definedName name="_xlnm.Print_Titles" localSheetId="3">'ANXE-2'' RESSOURCES (Bilan)'!$7:$11</definedName>
    <definedName name="_xlnm.Print_Titles" localSheetId="5">'ANXE-4-INDICATEURS'!$6:$12</definedName>
    <definedName name="_xlnm.Print_Titles" localSheetId="6">'ANXE-5-PIECES_COMPLEMENTAIR'!$6:$12</definedName>
    <definedName name="_xlnm.Print_Titles" localSheetId="7">'ANXE-7-DESCRIPTIF DE L''OP'!$6:$12</definedName>
    <definedName name="_xlnm.Print_Titles" localSheetId="0">'NOTICE'!$5:$13</definedName>
    <definedName name="Liste1" localSheetId="3">'[3]ANXE-5-PIECES_COMPLEMENTAIRES'!#REF!</definedName>
    <definedName name="Liste1" localSheetId="4">'ANXE-3-AIDES-PUBLIQUES'!#REF!</definedName>
    <definedName name="Liste1" localSheetId="5">'[2]ANXE-5-PIECES_COMPLEMENTAIRES'!#REF!</definedName>
    <definedName name="Liste1" localSheetId="6">'ANXE-5-PIECES_COMPLEMENTAIR'!#REF!</definedName>
    <definedName name="Liste1" localSheetId="8">#REF!</definedName>
    <definedName name="Liste1">#REF!</definedName>
    <definedName name="Liste2" localSheetId="3">'[3]ANXE-5-PIECES_COMPLEMENTAIRES'!#REF!</definedName>
    <definedName name="Liste2" localSheetId="4">'ANXE-3-AIDES-PUBLIQUES'!#REF!</definedName>
    <definedName name="Liste2" localSheetId="5">'[2]ANXE-5-PIECES_COMPLEMENTAIRES'!#REF!</definedName>
    <definedName name="Liste2" localSheetId="6">'ANXE-5-PIECES_COMPLEMENTAIR'!#REF!</definedName>
    <definedName name="Liste2" localSheetId="8">#REF!</definedName>
    <definedName name="Liste2">#REF!</definedName>
    <definedName name="Missions" localSheetId="3">'[3]ANXE-5-PIECES_COMPLEMENTAIRES'!#REF!</definedName>
    <definedName name="Missions" localSheetId="4">'ANXE-3-AIDES-PUBLIQUES'!#REF!</definedName>
    <definedName name="Missions" localSheetId="5">'[2]ANXE-5-PIECES_COMPLEMENTAIRES'!#REF!</definedName>
    <definedName name="Missions" localSheetId="6">'ANXE-5-PIECES_COMPLEMENTAIR'!#REF!</definedName>
    <definedName name="Missions" localSheetId="8">#REF!</definedName>
    <definedName name="Missions">#REF!</definedName>
    <definedName name="Modalité" localSheetId="3">'[3]ANXE-5-PIECES_COMPLEMENTAIRES'!#REF!</definedName>
    <definedName name="Modalité" localSheetId="4">'ANXE-3-AIDES-PUBLIQUES'!#REF!</definedName>
    <definedName name="Modalité" localSheetId="5">'[2]ANXE-5-PIECES_COMPLEMENTAIRES'!#REF!</definedName>
    <definedName name="Modalité" localSheetId="6">'ANXE-5-PIECES_COMPLEMENTAIR'!#REF!</definedName>
    <definedName name="Modalité" localSheetId="8">#REF!</definedName>
    <definedName name="Modalité">#REF!</definedName>
    <definedName name="ouinon">'[1]BASE DE DONNEES'!$B$1:$B$2</definedName>
    <definedName name="Poste" localSheetId="3">'[3]ANXE-5-PIECES_COMPLEMENTAIRES'!#REF!</definedName>
    <definedName name="Poste" localSheetId="4">'ANXE-3-AIDES-PUBLIQUES'!#REF!</definedName>
    <definedName name="Poste" localSheetId="5">'[2]ANXE-5-PIECES_COMPLEMENTAIRES'!#REF!</definedName>
    <definedName name="Poste" localSheetId="6">'ANXE-5-PIECES_COMPLEMENTAIR'!#REF!</definedName>
    <definedName name="Poste" localSheetId="8">#REF!</definedName>
    <definedName name="Poste">#REF!</definedName>
    <definedName name="Régions" localSheetId="3">'[3]ANXE-5-PIECES_COMPLEMENTAIRES'!#REF!</definedName>
    <definedName name="Régions" localSheetId="4">'ANXE-3-AIDES-PUBLIQUES'!#REF!</definedName>
    <definedName name="Régions" localSheetId="5">'[2]ANXE-5-PIECES_COMPLEMENTAIRES'!#REF!</definedName>
    <definedName name="Régions" localSheetId="6">'ANXE-5-PIECES_COMPLEMENTAIR'!#REF!</definedName>
    <definedName name="Régions" localSheetId="8">#REF!</definedName>
    <definedName name="Régions">#REF!</definedName>
    <definedName name="Statut_Juridique" localSheetId="3">'[3]ANXE-5-PIECES_COMPLEMENTAIRES'!#REF!</definedName>
    <definedName name="Statut_Juridique" localSheetId="4">'ANXE-3-AIDES-PUBLIQUES'!#REF!</definedName>
    <definedName name="Statut_Juridique" localSheetId="5">'[2]ANXE-5-PIECES_COMPLEMENTAIRES'!#REF!</definedName>
    <definedName name="Statut_Juridique" localSheetId="6">'ANXE-5-PIECES_COMPLEMENTAIR'!#REF!</definedName>
    <definedName name="Statut_Juridique" localSheetId="8">#REF!</definedName>
    <definedName name="Statut_Juridique">#REF!</definedName>
    <definedName name="Unité" localSheetId="3">'[3]ANXE-5-PIECES_COMPLEMENTAIRES'!#REF!</definedName>
    <definedName name="Unité" localSheetId="4">'ANXE-3-AIDES-PUBLIQUES'!#REF!</definedName>
    <definedName name="Unité" localSheetId="5">'[2]ANXE-5-PIECES_COMPLEMENTAIRES'!#REF!</definedName>
    <definedName name="Unité" localSheetId="6">'ANXE-5-PIECES_COMPLEMENTAIR'!#REF!</definedName>
    <definedName name="Unité" localSheetId="8">#REF!</definedName>
    <definedName name="Unité">#REF!</definedName>
    <definedName name="_xlnm.Print_Area" localSheetId="1">'ANXE-1-DEPENSES PREVI'!$B$1:$H$289</definedName>
    <definedName name="_xlnm.Print_Area" localSheetId="3">'ANXE-2'' RESSOURCES (Bilan)'!$A$1:$J$29</definedName>
    <definedName name="_xlnm.Print_Area" localSheetId="2">'ANXE-2-RESSOURCES PREVI'!$B$1:$G$137</definedName>
    <definedName name="_xlnm.Print_Area" localSheetId="4">'ANXE-3-AIDES-PUBLIQUES'!$B$1:$I$51</definedName>
    <definedName name="_xlnm.Print_Area" localSheetId="5">'ANXE-4-INDICATEURS'!$B$1:$H$21</definedName>
    <definedName name="_xlnm.Print_Area" localSheetId="6">'ANXE-5-PIECES_COMPLEMENTAIR'!$B$1:$F$31</definedName>
    <definedName name="_xlnm.Print_Area" localSheetId="7">'ANXE-7-DESCRIPTIF DE L''OP'!$B$1:$D$29</definedName>
    <definedName name="_xlnm.Print_Area" localSheetId="0">'NOTICE'!$A$1:$J$34</definedName>
  </definedNames>
  <calcPr fullCalcOnLoad="1"/>
</workbook>
</file>

<file path=xl/sharedStrings.xml><?xml version="1.0" encoding="utf-8"?>
<sst xmlns="http://schemas.openxmlformats.org/spreadsheetml/2006/main" count="916" uniqueCount="406">
  <si>
    <t>l'opération est, sauf exception régionale, soumise à un plancher d'éligibilité de 5000€ - vérifiez auprès du service instructeur</t>
  </si>
  <si>
    <t xml:space="preserve">Indicateurs de résultats </t>
  </si>
  <si>
    <t>Valeur cible 
en fin d'opération</t>
  </si>
  <si>
    <t>oui</t>
  </si>
  <si>
    <t>non</t>
  </si>
  <si>
    <t>L'opération est-elle située dans une zone marine protégée ?</t>
  </si>
  <si>
    <t>Donner les coordonnées GPS du lieu du projet</t>
  </si>
  <si>
    <t>Si oui, précisez le nom de la zone :</t>
  </si>
  <si>
    <r>
      <t xml:space="preserve">Continentale </t>
    </r>
    <r>
      <rPr>
        <sz val="10"/>
        <color indexed="55"/>
        <rFont val="Arial"/>
        <family val="2"/>
      </rPr>
      <t xml:space="preserve"> </t>
    </r>
    <r>
      <rPr>
        <i/>
        <sz val="10"/>
        <color indexed="55"/>
        <rFont val="Arial"/>
        <family val="2"/>
      </rPr>
      <t xml:space="preserve">(Précisez l'espèce) :   </t>
    </r>
  </si>
  <si>
    <r>
      <t xml:space="preserve">Marine </t>
    </r>
    <r>
      <rPr>
        <i/>
        <sz val="10"/>
        <color indexed="55"/>
        <rFont val="Arial"/>
        <family val="2"/>
      </rPr>
      <t xml:space="preserve"> (Précisez l'espèce) :   </t>
    </r>
  </si>
  <si>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 ou le seront dans le cadre de la présente demande d'aide)</t>
    </r>
  </si>
  <si>
    <t>Le demandeur est une collectivité territoriale concernée par l'application de l'article L1111-9 du CGCT</t>
  </si>
  <si>
    <r>
      <t xml:space="preserve">Identification du demandeur </t>
    </r>
    <r>
      <rPr>
        <sz val="12"/>
        <color indexed="9"/>
        <rFont val="Arial"/>
        <family val="2"/>
      </rPr>
      <t>(chef de file)</t>
    </r>
  </si>
  <si>
    <t>Statuts de l'organisme</t>
  </si>
  <si>
    <r>
      <t xml:space="preserve">Autre </t>
    </r>
    <r>
      <rPr>
        <i/>
        <sz val="10"/>
        <color indexed="55"/>
        <rFont val="Arial"/>
        <family val="2"/>
      </rPr>
      <t xml:space="preserve">(Précisez) :   </t>
    </r>
  </si>
  <si>
    <t>Si l'opération se déroule sur plusieurs sites, précisez les zones concernées.</t>
  </si>
  <si>
    <t>Identification du demandeur</t>
  </si>
  <si>
    <t>Nature installation</t>
  </si>
  <si>
    <t>Type installation</t>
  </si>
  <si>
    <t>Zonage</t>
  </si>
  <si>
    <t>Liste choix 1</t>
  </si>
  <si>
    <t>Liste choix 2</t>
  </si>
  <si>
    <t>Modalité intervention</t>
  </si>
  <si>
    <t>Ref OTEX</t>
  </si>
  <si>
    <t>Individuelle</t>
  </si>
  <si>
    <t>Oui</t>
  </si>
  <si>
    <t>Cofinancé</t>
  </si>
  <si>
    <t>Autre viticulture</t>
  </si>
  <si>
    <t>Sociétaire</t>
  </si>
  <si>
    <t>Défavorisée</t>
  </si>
  <si>
    <t>Non</t>
  </si>
  <si>
    <t>National</t>
  </si>
  <si>
    <t>Autres associations</t>
  </si>
  <si>
    <t>Montagne</t>
  </si>
  <si>
    <t>SO</t>
  </si>
  <si>
    <t>Autres Granivores</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</si>
  <si>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</si>
  <si>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</si>
  <si>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</si>
  <si>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</si>
  <si>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</si>
  <si>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</si>
  <si>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</si>
  <si>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</si>
  <si>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</si>
  <si>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</si>
  <si>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</si>
  <si>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</si>
  <si>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</si>
  <si>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</si>
  <si>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</si>
  <si>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</si>
  <si>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</si>
  <si>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</si>
  <si>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</si>
  <si>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</si>
  <si>
    <t>Plaine</t>
  </si>
  <si>
    <t>Stade contrôle Modulation</t>
  </si>
  <si>
    <t>Demande d'aide</t>
  </si>
  <si>
    <t>Première demande de paiement (DP1)</t>
  </si>
  <si>
    <t>Dernière demande de paiement (DDP)</t>
  </si>
  <si>
    <t>Etat sélection</t>
  </si>
  <si>
    <t>Top up</t>
  </si>
  <si>
    <t>Retenu</t>
  </si>
  <si>
    <t>Non retenu</t>
  </si>
  <si>
    <t>ITP</t>
  </si>
  <si>
    <t>ITS</t>
  </si>
  <si>
    <t>IP</t>
  </si>
  <si>
    <t>Nom du financeur</t>
  </si>
  <si>
    <t>Année N-1</t>
  </si>
  <si>
    <t>Année N-2</t>
  </si>
  <si>
    <t>Année N-3</t>
  </si>
  <si>
    <t>Montant obtenu</t>
  </si>
  <si>
    <t>AUTOFINANCEMENT</t>
  </si>
  <si>
    <t xml:space="preserve"> </t>
  </si>
  <si>
    <t>ANNEXE 5 : Pièces complémentaires</t>
  </si>
  <si>
    <t xml:space="preserve">TOTAL </t>
  </si>
  <si>
    <t>Description de la dépense</t>
  </si>
  <si>
    <t>Identifiant du justificatif</t>
  </si>
  <si>
    <t>Quantité</t>
  </si>
  <si>
    <t>Information sur le justificatif joint et qui permet de l'identifier (ex: N° de devis )</t>
  </si>
  <si>
    <t>Description de l'intervention</t>
  </si>
  <si>
    <t>Temps de travail sur l'opération</t>
  </si>
  <si>
    <t>Unité</t>
  </si>
  <si>
    <t>Montant présenté</t>
  </si>
  <si>
    <t xml:space="preserve">Montant de la dépense de rémunération pour l'intervention </t>
  </si>
  <si>
    <t>Quantité de l'intervention</t>
  </si>
  <si>
    <t xml:space="preserve">Valeur barème </t>
  </si>
  <si>
    <t xml:space="preserve">Dénomination du fournisseur </t>
  </si>
  <si>
    <t xml:space="preserve">Nom de l'entreprise, de la structure émétrice du devis </t>
  </si>
  <si>
    <t xml:space="preserve">Montant de la dépense selon le barème </t>
  </si>
  <si>
    <t>Poste de dépense</t>
  </si>
  <si>
    <t>Identification de l'opération</t>
  </si>
  <si>
    <t>Frais directement liés à l'opération</t>
  </si>
  <si>
    <t>Trajet en train, trajet en avion, …</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</si>
  <si>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</si>
  <si>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</si>
  <si>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</si>
  <si>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</si>
  <si>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</si>
  <si>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</si>
  <si>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</si>
  <si>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</si>
  <si>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</si>
  <si>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</si>
  <si>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</si>
  <si>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</si>
  <si>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t>OUI</t>
  </si>
  <si>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</si>
  <si>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</si>
  <si>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</si>
  <si>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</si>
  <si>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</si>
  <si>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</si>
  <si>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</si>
  <si>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TOTAL DEPENSES PREVISIONNELLES PRESENTEES</t>
  </si>
  <si>
    <t>Nature de la dépense précisée</t>
  </si>
  <si>
    <t>Information permettant d'identifier le justificatif: devis, capture écran d'un site de commande de vol/SNCF.</t>
  </si>
  <si>
    <t xml:space="preserve">Montant de dépenses prévisionnelles </t>
  </si>
  <si>
    <t xml:space="preserve">Descriptif technique de l'opération </t>
  </si>
  <si>
    <t>Localisation géographique de l'opération</t>
  </si>
  <si>
    <t>Original / Copie</t>
  </si>
  <si>
    <t>Sans objet</t>
  </si>
  <si>
    <t>Coût horaire</t>
  </si>
  <si>
    <t>Montant du coût horaire utilisé - voir notice</t>
  </si>
  <si>
    <r>
      <t>Dépenses d'investissement et de services</t>
    </r>
    <r>
      <rPr>
        <sz val="12"/>
        <rFont val="Arial"/>
        <family val="2"/>
      </rPr>
      <t xml:space="preserve"> (sur devis) </t>
    </r>
  </si>
  <si>
    <t>Dépenses prévisionnelles</t>
  </si>
  <si>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</si>
  <si>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</si>
  <si>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Exemple :</t>
  </si>
  <si>
    <t>Objectifs stratégiques et opérationnels de l'opération (et public cible le cas échéant)</t>
  </si>
  <si>
    <t>TOTAL :</t>
  </si>
  <si>
    <t>ANNEXE 7 : Descriptif de l'opération</t>
  </si>
  <si>
    <t>Total ressources privées</t>
  </si>
  <si>
    <t>Annexe 4</t>
  </si>
  <si>
    <t>Annexe 7</t>
  </si>
  <si>
    <t>Annexe 3</t>
  </si>
  <si>
    <t>Annexe 5</t>
  </si>
  <si>
    <t>Annexe 1</t>
  </si>
  <si>
    <t>Ressources prévisionnelles</t>
  </si>
  <si>
    <t>Aides publiques obtenues au cours des 3 derniers exercices fiscaux</t>
  </si>
  <si>
    <t>Indicateurs et données relatives à la mise en œuvre opérationnelle</t>
  </si>
  <si>
    <t>Pièces complémentaires</t>
  </si>
  <si>
    <t>Descriptif de l'opération</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</si>
  <si>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</si>
  <si>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</si>
  <si>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Nom / Prénom ou Dénomination sociale :</t>
  </si>
  <si>
    <t>Ressources privées nécessaires</t>
  </si>
  <si>
    <t xml:space="preserve">Montant HT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</si>
  <si>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</si>
  <si>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</si>
  <si>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</si>
  <si>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</si>
  <si>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</si>
  <si>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</si>
  <si>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Le document est protégé. Seules peuvent être renseignées les cellules apparaissant en jaune :</t>
  </si>
  <si>
    <t>Afin de faciliter vos démarches, des formules automatiques sont intégrées dans des cellules bleues :</t>
  </si>
  <si>
    <t xml:space="preserve">Afin de pouvoir utiliser cette option, il vous faut activer les macros dans le document. </t>
  </si>
  <si>
    <t xml:space="preserve">
</t>
  </si>
  <si>
    <r>
      <t>Frais de déplacement</t>
    </r>
    <r>
      <rPr>
        <sz val="12"/>
        <rFont val="Arial"/>
        <family val="2"/>
      </rPr>
      <t xml:space="preserve"> (sur frais réels)  </t>
    </r>
  </si>
  <si>
    <t>Catégorie de salariés</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</si>
  <si>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</si>
  <si>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</si>
  <si>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</si>
  <si>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</si>
  <si>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</si>
  <si>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</si>
  <si>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t>Descriptif de l'apport en nature</t>
  </si>
  <si>
    <t xml:space="preserve">Montant déclaré </t>
  </si>
  <si>
    <r>
      <t xml:space="preserve">Date de l'obtention
</t>
    </r>
    <r>
      <rPr>
        <sz val="7"/>
        <color indexed="9"/>
        <rFont val="Arial"/>
        <family val="2"/>
      </rPr>
      <t>(si l'aide est en cours, date de la demande)
Format JJ/MM/AA</t>
    </r>
  </si>
  <si>
    <t>Recettes générées par l'opération au cours de sa mise en œuvre</t>
  </si>
  <si>
    <t>Recettes à déduire lorsque le montant total des dépenses éligibles est supérieur à 50 000 €</t>
  </si>
  <si>
    <t xml:space="preserve">Descriptif de la recette </t>
  </si>
  <si>
    <t>Montant HT de la recette présenté</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</si>
  <si>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</si>
  <si>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</si>
  <si>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</si>
  <si>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</si>
  <si>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</si>
  <si>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r>
      <t xml:space="preserve">ANNEXE 1 : Dépenses prévisionnelles de l'opération </t>
    </r>
    <r>
      <rPr>
        <b/>
        <sz val="12"/>
        <color indexed="49"/>
        <rFont val="Arial"/>
        <family val="2"/>
      </rPr>
      <t>(dans le cas d'un partenariat, cette annexe doit être remplie individuellement par chacun des partenaires du projet)</t>
    </r>
  </si>
  <si>
    <t>Identification du partenaire</t>
  </si>
  <si>
    <r>
      <t>Frais de personnels directement liés à l'opération</t>
    </r>
    <r>
      <rPr>
        <sz val="12"/>
        <rFont val="Arial"/>
        <family val="2"/>
      </rPr>
      <t xml:space="preserve"> (dépenses de rémunération sur coût horaire)</t>
    </r>
  </si>
  <si>
    <t xml:space="preserve">ANNEXE 2.a : Ressources prévisionnelles </t>
  </si>
  <si>
    <t>Dans le cas d'un partenariat, cette annexe doit être remplie individuellement par chacun des partenaires du projet</t>
  </si>
  <si>
    <r>
      <t xml:space="preserve">Le </t>
    </r>
    <r>
      <rPr>
        <b/>
        <sz val="12"/>
        <color indexed="8"/>
        <rFont val="Arial"/>
        <family val="2"/>
      </rPr>
      <t>chef de file</t>
    </r>
    <r>
      <rPr>
        <sz val="12"/>
        <color indexed="8"/>
        <rFont val="Arial"/>
        <family val="2"/>
      </rPr>
      <t xml:space="preserve"> synthétise les informations du projet dans les annexes 2.b, 4, et 7. Les autres partenaires ne renseignent pas ces annexes.</t>
    </r>
  </si>
  <si>
    <t xml:space="preserve">Dans l'annexe 1, vous pouvez, au besoin, rajouter des lignes en cliquant sur les boutons situés à la gauche des tableaux. </t>
  </si>
  <si>
    <r>
      <t>Lorsque l'opération est mise en œuvre par un partenariat : tous les partenaires</t>
    </r>
    <r>
      <rPr>
        <sz val="12"/>
        <color indexed="8"/>
        <rFont val="Arial"/>
        <family val="2"/>
      </rPr>
      <t xml:space="preserve"> (</t>
    </r>
    <r>
      <rPr>
        <u val="single"/>
        <sz val="12"/>
        <color indexed="8"/>
        <rFont val="Arial"/>
        <family val="2"/>
      </rPr>
      <t>chef de file compris</t>
    </r>
    <r>
      <rPr>
        <sz val="12"/>
        <color indexed="8"/>
        <rFont val="Arial"/>
        <family val="2"/>
      </rPr>
      <t xml:space="preserve">) renseignent individuellement les annexes 1, 2.a, 3 et 6 </t>
    </r>
    <r>
      <rPr>
        <sz val="11"/>
        <color indexed="8"/>
        <rFont val="Arial"/>
        <family val="2"/>
      </rPr>
      <t xml:space="preserve">(le cas échéant). </t>
    </r>
  </si>
  <si>
    <t>Annexe 2.b</t>
  </si>
  <si>
    <t>Annexe 2.a</t>
  </si>
  <si>
    <t>ANNEXE 2.b : Ressources prévisionnelles (bilan général)</t>
  </si>
  <si>
    <t>TABLEAU CONSOLIDE DES AIDES SOLLICITEES</t>
  </si>
  <si>
    <t xml:space="preserve">Total </t>
  </si>
  <si>
    <t>Aides publiques</t>
  </si>
  <si>
    <t xml:space="preserve">Intensité d'aide publique </t>
  </si>
  <si>
    <t>FEAMP</t>
  </si>
  <si>
    <t>CPN</t>
  </si>
  <si>
    <t>Ressources privées</t>
  </si>
  <si>
    <t>Participation dans le projet</t>
  </si>
  <si>
    <t>Partenaire 1</t>
  </si>
  <si>
    <t>Partenaire 2</t>
  </si>
  <si>
    <t>Partenaire 3</t>
  </si>
  <si>
    <t>Partenaire 4</t>
  </si>
  <si>
    <t>Partenaire 5</t>
  </si>
  <si>
    <t>Partenaire 6</t>
  </si>
  <si>
    <t>Partenaire 7</t>
  </si>
  <si>
    <t>Partenaire 8</t>
  </si>
  <si>
    <t>Partenaire 9</t>
  </si>
  <si>
    <t>Partenaire 10</t>
  </si>
  <si>
    <r>
      <t xml:space="preserve">Aides publiques
</t>
    </r>
    <r>
      <rPr>
        <i/>
        <sz val="8"/>
        <color indexed="9"/>
        <rFont val="Arial"/>
        <family val="2"/>
      </rPr>
      <t>(FEAMP + CPN)</t>
    </r>
  </si>
  <si>
    <r>
      <t>Identification du partenaire</t>
    </r>
    <r>
      <rPr>
        <sz val="12"/>
        <color indexed="9"/>
        <rFont val="Arial"/>
        <family val="2"/>
      </rPr>
      <t xml:space="preserve"> (si l'opération est portée par un partenariat)</t>
    </r>
  </si>
  <si>
    <r>
      <t xml:space="preserve">Identification du demandeur </t>
    </r>
    <r>
      <rPr>
        <sz val="12"/>
        <color indexed="9"/>
        <rFont val="Arial"/>
        <family val="2"/>
      </rPr>
      <t>(chef de file si l'opération est portée par un partenariat)</t>
    </r>
  </si>
  <si>
    <t>Dans le cas d'un partenariat, cette annexe doit n'être remplie que par le chef de file</t>
  </si>
  <si>
    <t>Dans le cas d'un partenariat, cette annexe doit être remplie individuellement par chacun des partenaires</t>
  </si>
  <si>
    <t>Cette annexe doit être remplie lorsque l'opération est portée par un partenariat, par son chef de file uniquement</t>
  </si>
  <si>
    <r>
      <t>Identification du demandeur</t>
    </r>
    <r>
      <rPr>
        <sz val="12"/>
        <color indexed="9"/>
        <rFont val="Arial"/>
        <family val="2"/>
      </rPr>
      <t xml:space="preserve"> (chef de file si l'opération est portée par un partenariat)</t>
    </r>
  </si>
  <si>
    <t xml:space="preserve">Prestations de service ou dépenses d'investissement </t>
  </si>
  <si>
    <t>copie</t>
  </si>
  <si>
    <t>Pour les salariés du secteur privé et des entreprises publiques, précisez la catégorie professionnelle</t>
  </si>
  <si>
    <t>Les coûts salariaux du personnel des administrations publiques ne sont éligibles que s'ils correspondent à des activités dédiées à la réalisation de l'opération</t>
  </si>
  <si>
    <r>
      <t>Frais de déplacement</t>
    </r>
    <r>
      <rPr>
        <sz val="12"/>
        <rFont val="Arial"/>
        <family val="2"/>
      </rPr>
      <t xml:space="preserve"> (sur barème)  </t>
    </r>
  </si>
  <si>
    <t>Nombre de trajets.</t>
  </si>
  <si>
    <t>Déplacement en voiture</t>
  </si>
  <si>
    <t>Montant présenté HT</t>
  </si>
  <si>
    <r>
      <t xml:space="preserve">Montant présenté TVA
</t>
    </r>
    <r>
      <rPr>
        <sz val="10"/>
        <color indexed="9"/>
        <rFont val="Arial"/>
        <family val="2"/>
      </rPr>
      <t>(TVA non récupérée)</t>
    </r>
  </si>
  <si>
    <t>Si vous récupérez totalement la TVA sur cette dépense.</t>
  </si>
  <si>
    <t xml:space="preserve">Si vous ne récupérez pas  la TVA sur cette dépense ou si vous la récupérez partiellement </t>
  </si>
  <si>
    <t xml:space="preserve">Montant présenté HT </t>
  </si>
  <si>
    <r>
      <t>Dépenses indirectes liées à l'opération</t>
    </r>
    <r>
      <rPr>
        <sz val="12"/>
        <rFont val="Arial"/>
        <family val="2"/>
      </rPr>
      <t xml:space="preserve"> (dépenses déterminées sur une base forfaitaire proratisée)</t>
    </r>
    <r>
      <rPr>
        <b/>
        <sz val="12"/>
        <rFont val="Arial"/>
        <family val="2"/>
      </rPr>
      <t xml:space="preserve">
</t>
    </r>
  </si>
  <si>
    <r>
      <t>Frais de restauration et d'hébergement</t>
    </r>
    <r>
      <rPr>
        <sz val="12"/>
        <rFont val="Arial"/>
        <family val="2"/>
      </rPr>
      <t xml:space="preserve"> (sur une base forfaitaire)  </t>
    </r>
  </si>
  <si>
    <t>Description du trajet</t>
  </si>
  <si>
    <t>Valeur forfait</t>
  </si>
  <si>
    <t>Montant unitaire associé - voir notice</t>
  </si>
  <si>
    <t>Montant de la dépense selon le forfait</t>
  </si>
  <si>
    <t>Distance parcourue</t>
  </si>
  <si>
    <t>Nombre de kilomètres par trajet</t>
  </si>
  <si>
    <t>Montant unitaire associé au barème - voir notice</t>
  </si>
  <si>
    <t>PARTICIPATION SOLLICITEE DE L'ETAT  :</t>
  </si>
  <si>
    <t>PARTICIPATION SOLLICITEE DE LA REGION :</t>
  </si>
  <si>
    <t>AIDES FEAMP SOLLICITEES</t>
  </si>
  <si>
    <t>Part dans les financements publics nationaux</t>
  </si>
  <si>
    <t>Part Etat :</t>
  </si>
  <si>
    <t>Part Région :</t>
  </si>
  <si>
    <t>Si vous avez obtenu des prêts supérieurs aux ressources privées nécessaires, ne renseignez que leur part permettant de présenter  les ressources privées et publiques en équilibre.</t>
  </si>
  <si>
    <t>AUTRES APPORTS PRIVES</t>
  </si>
  <si>
    <t>Montant total obtenu :</t>
  </si>
  <si>
    <t>Montant total retenu pour le plan de financement :</t>
  </si>
  <si>
    <t>SYNTHESE DES RESSOURCES PREVISIONNELLES DE L'OPERATION</t>
  </si>
  <si>
    <t>Total ressources privées présentées*</t>
  </si>
  <si>
    <t>autofinancement :</t>
  </si>
  <si>
    <t>autres apports privés :</t>
  </si>
  <si>
    <t>Etat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</si>
  <si>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</si>
  <si>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</si>
  <si>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</si>
  <si>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</si>
  <si>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t xml:space="preserve"> intérêt collectif
 bénéficiaire collectif
 caractéristiques innovantes</t>
  </si>
  <si>
    <t>L'opération satisfait l’ensemble des conditions suivantes :</t>
  </si>
  <si>
    <t>Le demandeur est une organisation de pêcheurs (ou autres bénéficiaires de projets collectifs)</t>
  </si>
  <si>
    <t>Nombre de travailleurs salariés bénéficiant de l'opération</t>
  </si>
  <si>
    <t>Filière concernée</t>
  </si>
  <si>
    <t xml:space="preserve">
Conchyliculture </t>
  </si>
  <si>
    <t>Ostréiculture</t>
  </si>
  <si>
    <t>Mytiliculture</t>
  </si>
  <si>
    <t>Pisciculture</t>
  </si>
  <si>
    <t>Autre</t>
  </si>
  <si>
    <t xml:space="preserve">Précisez : </t>
  </si>
  <si>
    <t>Nature du travail à réaliser sur l'opération (ex: animation, gestion…etc.)</t>
  </si>
  <si>
    <t>Temps de travail prévu sur l'intervention 
(nombre d'heures) - voir notice</t>
  </si>
  <si>
    <t>Le demandeur est une organisation de producteurs, une association d’organisations de producteurs ou d’organisations interprofessionnelles reconnues au titre de l’organisation commune des marchés</t>
  </si>
  <si>
    <t>Algoculture</t>
  </si>
  <si>
    <t>Macroalgue</t>
  </si>
  <si>
    <t>Microalgue</t>
  </si>
  <si>
    <t>AUTRES PARTICIPATIONS SOLLICITEES :</t>
  </si>
  <si>
    <t>Part "autres" :</t>
  </si>
  <si>
    <t>Cas général</t>
  </si>
  <si>
    <t>L'opération se situe dans une région ultra-périphérique</t>
  </si>
  <si>
    <t>Le demandeur est un organisme de droit public au sens de la directive 2014/24/UE</t>
  </si>
  <si>
    <t>Type d'opération</t>
  </si>
  <si>
    <t>Km²</t>
  </si>
  <si>
    <t>CETTE FEUILLE RECAPITULATIVE EST RESERVEE A L'USAGE DU SERVICE INSTRUCTEUR DU DOSSIER</t>
  </si>
  <si>
    <t>II. Récapitulatif par types de dépenses OSIRIS</t>
  </si>
  <si>
    <t>Montant forfait</t>
  </si>
  <si>
    <t>0</t>
  </si>
  <si>
    <t>2</t>
  </si>
  <si>
    <t>3</t>
  </si>
  <si>
    <t>4</t>
  </si>
  <si>
    <t>5</t>
  </si>
  <si>
    <t>6</t>
  </si>
  <si>
    <t>7</t>
  </si>
  <si>
    <t>8</t>
  </si>
  <si>
    <t>9</t>
  </si>
  <si>
    <t>11</t>
  </si>
  <si>
    <t>13</t>
  </si>
  <si>
    <t>15</t>
  </si>
  <si>
    <t>16</t>
  </si>
  <si>
    <t>17</t>
  </si>
  <si>
    <t>Description recette</t>
  </si>
  <si>
    <t>18</t>
  </si>
  <si>
    <t>19</t>
  </si>
  <si>
    <t>heures</t>
  </si>
  <si>
    <t xml:space="preserve">Frais de personnel </t>
  </si>
  <si>
    <t>Postes de dépenses</t>
  </si>
  <si>
    <t xml:space="preserve">Dépenses d’investissement et de services </t>
  </si>
  <si>
    <t>Dépenses de personnels (rémunération)</t>
  </si>
  <si>
    <t xml:space="preserve">Dépenses indirectes liées à l’opération </t>
  </si>
  <si>
    <t>Dépenses de déplacement (frais réel)</t>
  </si>
  <si>
    <t>Contributions en nature (bénévolat)</t>
  </si>
  <si>
    <t>Contribution en nature (biens et services)</t>
  </si>
  <si>
    <t>Recettes générées par l’opération  :</t>
  </si>
  <si>
    <t>TOTAL des dépenses :</t>
  </si>
  <si>
    <t>Montant en HT - TTC</t>
  </si>
  <si>
    <t xml:space="preserve">Dépenses prévisionnelles de l’opération </t>
  </si>
  <si>
    <t>Ressources de l’opération</t>
  </si>
  <si>
    <t>Financeurs</t>
  </si>
  <si>
    <t>Montant de l’aide</t>
  </si>
  <si>
    <t xml:space="preserve">FEAMP </t>
  </si>
  <si>
    <t>Etat</t>
  </si>
  <si>
    <t>Région</t>
  </si>
  <si>
    <t>Autres financeurs publics adhérant à l'instruction unique</t>
  </si>
  <si>
    <t>Autres financeurs publics</t>
  </si>
  <si>
    <t xml:space="preserve">TOTAL ressources de l’opération </t>
  </si>
  <si>
    <t>Dépenses de déplacement (barème)</t>
  </si>
  <si>
    <t>Dépenses de restauration, hébergement, déplacements (forfait)</t>
  </si>
  <si>
    <t>1</t>
  </si>
  <si>
    <t>10</t>
  </si>
  <si>
    <t>12</t>
  </si>
  <si>
    <t>14</t>
  </si>
  <si>
    <t>Total des aides publiques</t>
  </si>
  <si>
    <t>I. Budget consolidé de l'opération</t>
  </si>
  <si>
    <t>1. Dépenses sur devis (investissement et services)</t>
  </si>
  <si>
    <t>2. Dépenses de rémunération sur coût unitaire</t>
  </si>
  <si>
    <t>3. Dépenses sur frais réels (frais de déplacements)</t>
  </si>
  <si>
    <t>N°</t>
  </si>
  <si>
    <t>Description dépense</t>
  </si>
  <si>
    <t>Id. justificatif</t>
  </si>
  <si>
    <t>Qté</t>
  </si>
  <si>
    <t>Montant présenté TVA</t>
  </si>
  <si>
    <t>Nom intervenant</t>
  </si>
  <si>
    <t>Qualification intervenant</t>
  </si>
  <si>
    <t>Poste</t>
  </si>
  <si>
    <t>Coût unitaire</t>
  </si>
  <si>
    <t>Nom de l'agent</t>
  </si>
  <si>
    <t>Fournisseur</t>
  </si>
  <si>
    <t>Frais de déplacement sur frais réels</t>
  </si>
  <si>
    <t>20</t>
  </si>
  <si>
    <t>21</t>
  </si>
  <si>
    <t>22</t>
  </si>
  <si>
    <t>23</t>
  </si>
  <si>
    <t>24</t>
  </si>
  <si>
    <t>25</t>
  </si>
  <si>
    <t>26</t>
  </si>
  <si>
    <t>27</t>
  </si>
  <si>
    <t>28</t>
  </si>
  <si>
    <t>29</t>
  </si>
  <si>
    <t>30</t>
  </si>
  <si>
    <t>31</t>
  </si>
  <si>
    <t>32</t>
  </si>
  <si>
    <t>33</t>
  </si>
  <si>
    <t>34</t>
  </si>
  <si>
    <t>35</t>
  </si>
  <si>
    <t>36</t>
  </si>
  <si>
    <t>37</t>
  </si>
  <si>
    <t>38</t>
  </si>
  <si>
    <t>39</t>
  </si>
  <si>
    <t xml:space="preserve">Ces deux tableaux récapitulent les informations des annexes 1 et 2. Ils correspondent aux tableaux figurant dans le fiche de programmation de l'opération et dans la convention d'attribution de l'aide FEAMP. </t>
  </si>
  <si>
    <t>Desc. Interv.</t>
  </si>
  <si>
    <t>Code barème</t>
  </si>
  <si>
    <t>Qté interv.</t>
  </si>
  <si>
    <t>Nb. Interv.</t>
  </si>
  <si>
    <t>valeur barème</t>
  </si>
  <si>
    <r>
      <t xml:space="preserve">Contreparties nationales sollicitées
</t>
    </r>
    <r>
      <rPr>
        <i/>
        <sz val="8"/>
        <color indexed="9"/>
        <rFont val="Arial"/>
        <family val="2"/>
      </rPr>
      <t>Participations sollicitées, déduites des financements publics déjà obtenus</t>
    </r>
  </si>
  <si>
    <t>original</t>
  </si>
  <si>
    <t>Déclaration sur l’honneur du bénéficiaire de ne pas avoir sollicité d’aide pour tout ou partie de ce projet sur la mesure 56-1.a du FEAMP</t>
  </si>
  <si>
    <r>
      <t xml:space="preserve">Parts du poste 
</t>
    </r>
    <r>
      <rPr>
        <i/>
        <sz val="8"/>
        <rFont val="Arial"/>
        <family val="2"/>
      </rPr>
      <t>(montant du poste / montant total des dépenses)</t>
    </r>
  </si>
  <si>
    <r>
      <t xml:space="preserve">Taux de cofinancement 
</t>
    </r>
    <r>
      <rPr>
        <i/>
        <sz val="8"/>
        <rFont val="Arial"/>
        <family val="2"/>
      </rPr>
      <t>(proportion du financeur sur le total des aides publiques)</t>
    </r>
  </si>
  <si>
    <r>
      <t xml:space="preserve">Autres financements </t>
    </r>
    <r>
      <rPr>
        <i/>
        <sz val="8"/>
        <color indexed="8"/>
        <rFont val="Arial"/>
        <family val="2"/>
      </rPr>
      <t>(Ressources privées/Autofinancement) :</t>
    </r>
  </si>
  <si>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 xml:space="preserve">Les cases sont issues de formules de copie des valeurs renseignées en annexe 1. Vous ne devez coller dans le fichier cible que les valeurs, en sélectionnant, dans les options de collage "valeurs uniquement".
</t>
    </r>
    <r>
      <rPr>
        <sz val="12"/>
        <color indexed="23"/>
        <rFont val="Arial"/>
        <family val="2"/>
      </rPr>
      <t>Les dépenses sur barème (déplacement en voiture) et proratisées (dépenses indirectes) doivent être saisies manuellement dans OSIRIS.</t>
    </r>
  </si>
  <si>
    <r>
      <t xml:space="preserve">4. Dépenses proratisées (coûts indirects) : </t>
    </r>
    <r>
      <rPr>
        <sz val="12"/>
        <color indexed="10"/>
        <rFont val="Arial"/>
        <family val="2"/>
      </rPr>
      <t>ces dépenses doivent être saisies manuellement dans OSIRIS</t>
    </r>
  </si>
  <si>
    <r>
      <t xml:space="preserve">5. Dépenses forfaitaires : </t>
    </r>
    <r>
      <rPr>
        <b/>
        <sz val="10"/>
        <color indexed="10"/>
        <rFont val="Arial"/>
        <family val="2"/>
      </rPr>
      <t>pour les frais d'hébergement, préciser "Frais d'hébergement métropole sur barème" ou "Frais d'hébergement outre-mer sur barème"</t>
    </r>
  </si>
  <si>
    <r>
      <t>6. Dépenses sur barème</t>
    </r>
    <r>
      <rPr>
        <b/>
        <sz val="12"/>
        <color indexed="10"/>
        <rFont val="Arial"/>
        <family val="2"/>
      </rPr>
      <t xml:space="preserve"> </t>
    </r>
    <r>
      <rPr>
        <sz val="12"/>
        <color indexed="10"/>
        <rFont val="Arial"/>
        <family val="2"/>
      </rPr>
      <t>: ces dépenses doivent être saisies manuellement dans OSIRIS</t>
    </r>
  </si>
  <si>
    <t>7. Recettes</t>
  </si>
  <si>
    <t>-</t>
  </si>
  <si>
    <t>Pour toutes les demandes</t>
  </si>
  <si>
    <t>Pour les demandes déposées au titre de la mesure 51.1.c</t>
  </si>
  <si>
    <t>Pour les demandes déposées au titre de la mesure 51.1.d</t>
  </si>
  <si>
    <t>Amélioration des installations de soutien et des infrastructures (51.1.b)</t>
  </si>
  <si>
    <t>Actions en vue d'éviter de graves dommages (51.1.c)</t>
  </si>
  <si>
    <t>Actions adoptées à la suite de la détection d'une hausse de la mortalité ou de la présence de maladies  (51.1.d)</t>
  </si>
  <si>
    <t>Superficie des zones modernisées, viabilisées ou créées (51.1.b)</t>
  </si>
  <si>
    <t>Nom de l'intervenant</t>
  </si>
  <si>
    <t>Dans le cas d'un partenariat, cette annexe doit uniquement être remplie par le chef de file du projet</t>
  </si>
  <si>
    <t>Ressources prévisionnelles (bilan général)</t>
  </si>
  <si>
    <t>Restauration : nombre de repas
Logement : nombre de nuitées</t>
  </si>
  <si>
    <t>Renseignements complémentaires sur les opérations</t>
  </si>
  <si>
    <r>
      <t xml:space="preserve">Dossier de présentation de l'opération comprenant la description des actions menées par le bénéficiaire, compatibles avec les orientations de la mesure et permettant de remplir la grille de sélection </t>
    </r>
    <r>
      <rPr>
        <sz val="9"/>
        <rFont val="Arial"/>
        <family val="2"/>
      </rPr>
      <t>(critères de sélection disponibles sur le site internet Europe-en-France)</t>
    </r>
  </si>
  <si>
    <t xml:space="preserve">Décision de l'autorité compétente adoptant les actions mises en œuvre </t>
  </si>
  <si>
    <t>Autorisations ou déclarations administratives nécessaires à la réalisation de l'opération (ex : AOT, commissions nautiques locales, permis de construire, déclaration d'utilité publique...)</t>
  </si>
  <si>
    <r>
      <t>Lorsque l'opération est portée par un partenariat</t>
    </r>
    <r>
      <rPr>
        <sz val="11"/>
        <rFont val="Arial"/>
        <family val="2"/>
      </rPr>
      <t xml:space="preserve"> : convention de partenariat signée des différents partenaires concernés par l'opération</t>
    </r>
  </si>
  <si>
    <t>Document établissant la détection d'une hausse de mortalité ou de la présence de maladies visées à l'article 10 de la Directive 2006/88/CE</t>
  </si>
  <si>
    <r>
      <t xml:space="preserve">Mesures n°51.1.b </t>
    </r>
    <r>
      <rPr>
        <sz val="14"/>
        <color indexed="21"/>
        <rFont val="Arial"/>
        <family val="2"/>
      </rPr>
      <t xml:space="preserve">(aide à l’amélioration et au développement des installations de soutien et des infrastructures), </t>
    </r>
    <r>
      <rPr>
        <b/>
        <sz val="14"/>
        <color indexed="21"/>
        <rFont val="Arial"/>
        <family val="2"/>
      </rPr>
      <t xml:space="preserve">51.1.c </t>
    </r>
    <r>
      <rPr>
        <sz val="14"/>
        <color indexed="21"/>
        <rFont val="Arial"/>
        <family val="2"/>
      </rPr>
      <t xml:space="preserve">(protection renforcée contre les espèces figurant dans les directives 2009/147/CE et 92/43/CE et causant de graves dommages à l’aquaculture) et </t>
    </r>
    <r>
      <rPr>
        <b/>
        <sz val="14"/>
        <color indexed="21"/>
        <rFont val="Arial"/>
        <family val="2"/>
      </rPr>
      <t>51.1.d</t>
    </r>
    <r>
      <rPr>
        <sz val="14"/>
        <color indexed="21"/>
        <rFont val="Arial"/>
        <family val="2"/>
      </rPr>
      <t xml:space="preserve"> (actions en réponse à la détection d’une hausse de mortalité ou de la présence de maladies).</t>
    </r>
  </si>
  <si>
    <r>
      <t>Pour les organismes de droit privé</t>
    </r>
    <r>
      <rPr>
        <sz val="11"/>
        <rFont val="Arial"/>
        <family val="2"/>
      </rPr>
      <t xml:space="preserve"> : document justifiant que l'organisme est investi par l'autorité compétente des missions visées dans les objectifs de la mesure concernée (demande à déposer auprès de l'autorité de gestion)</t>
    </r>
  </si>
  <si>
    <t>Autorisations par les autorités compétentes d'intervenir sur les espèces visés par le dispositif de protection mis en place (ces espèces devant figurer dans les directives 2009/147/CE et 92/43/CE)</t>
  </si>
  <si>
    <r>
      <t xml:space="preserve">Ce fichier regroupe les annexes techniques du formulaire de demande FEAMP pour les mesures </t>
    </r>
    <r>
      <rPr>
        <b/>
        <sz val="12"/>
        <rFont val="Arial"/>
        <family val="2"/>
      </rPr>
      <t>51.1.b</t>
    </r>
    <r>
      <rPr>
        <sz val="12"/>
        <rFont val="Arial"/>
        <family val="2"/>
      </rPr>
      <t xml:space="preserve"> (aide à l’amélioration et au développement des installations de soutien et des infrastructures),</t>
    </r>
    <r>
      <rPr>
        <b/>
        <sz val="12"/>
        <rFont val="Arial"/>
        <family val="2"/>
      </rPr>
      <t xml:space="preserve"> 51.1.c </t>
    </r>
    <r>
      <rPr>
        <sz val="12"/>
        <rFont val="Arial"/>
        <family val="2"/>
      </rPr>
      <t xml:space="preserve">(protection renforcée contre les prédateurs du cheptel aquacole et les espèces nuisibles) et </t>
    </r>
    <r>
      <rPr>
        <b/>
        <sz val="12"/>
        <rFont val="Arial"/>
        <family val="2"/>
      </rPr>
      <t>51.1.d</t>
    </r>
    <r>
      <rPr>
        <sz val="12"/>
        <rFont val="Arial"/>
        <family val="2"/>
      </rPr>
      <t xml:space="preserve"> (actions en réponse à la détection d’une hausse de mortalité ou de la présence de maladies)</t>
    </r>
  </si>
  <si>
    <t xml:space="preserve">Veuillez renseigner l'ensemble des aides publiques obtenues relatives à toutes opérations liées à l'augmentation du potentiel des sites aquacoles </t>
  </si>
  <si>
    <t>version 1.2.1 - avril 2017</t>
  </si>
  <si>
    <r>
      <t>si vous utilisez LibreOffice Calc</t>
    </r>
    <r>
      <rPr>
        <i/>
        <sz val="10"/>
        <rFont val="Arial"/>
        <family val="2"/>
      </rPr>
      <t>: sélectionnez manuellement le taux dans la liste déroulante</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</si>
</sst>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00,&quot;km²&quot;"/>
    <numFmt numFmtId="191" formatCode="0.00,,&quot;km²&quot;"/>
    <numFmt numFmtId="192" formatCode="0.00&quot;km²&quot;"/>
    <numFmt numFmtId="193" formatCode="0.00&quot; km²&quot;"/>
    <numFmt numFmtId="194" formatCode="0.00,\t"/>
    <numFmt numFmtId="195" formatCode="\t"/>
    <numFmt numFmtId="196" formatCode="0&quot; j&quot;"/>
    <numFmt numFmtId="197" formatCode="0&quot; Km&quot;"/>
    <numFmt numFmtId="198" formatCode="0&quot; €/Km&quot;"/>
    <numFmt numFmtId="199" formatCode="0.00&quot; h&quot;"/>
    <numFmt numFmtId="200" formatCode="0.0000%"/>
    <numFmt numFmtId="201" formatCode="_-* #,##0.00\ _€_-;\-* #,##0.00\ _€_-;_-* \-??\ _€_-;_-@_-"/>
    <numFmt numFmtId="202" formatCode="_-* #,##0.00\ [$€-40C]_-;\-* #,##0.00\ [$€-40C]_-;_-* \-??\ [$€-40C]_-;_-@_-"/>
    <numFmt numFmtId="203" formatCode="0.00&quot; €&quot;"/>
    <numFmt numFmtId="204" formatCode="0&quot; L&quot;"/>
    <numFmt numFmtId="205" formatCode="0&quot; L/€&quot;"/>
    <numFmt numFmtId="206" formatCode="_-* #,##0\ &quot;€&quot;_-;\-* #,##0\ &quot;€&quot;_-;_-* &quot;-&quot;??\ &quot;€&quot;_-;_-@_-"/>
    <numFmt numFmtId="207" formatCode="0&quot; ETP&quot;"/>
    <numFmt numFmtId="208" formatCode="0&quot; K€/ETP&quot;"/>
    <numFmt numFmtId="209" formatCode="0&quot; ans&quot;"/>
    <numFmt numFmtId="210" formatCode="0&quot; m&quot;"/>
    <numFmt numFmtId="211" formatCode="0&quot; Kg&quot;"/>
    <numFmt numFmtId="212" formatCode="0&quot; L/Kg&quot;"/>
    <numFmt numFmtId="213" formatCode="0&quot; L/h&quot;"/>
    <numFmt numFmtId="214" formatCode="0&quot; L/an&quot;"/>
    <numFmt numFmtId="215" formatCode="_-* #,##0.00\ _€_-;\-* #,##0.00\ _€_-;_-* &quot;-&quot;&quot;?&quot;&quot;?&quot;\ _€_-;_-@_-"/>
    <numFmt numFmtId="216" formatCode="_-* #,##0.00\ &quot;€&quot;_-;\-* #,##0.00\ &quot;€&quot;_-;_-* &quot;-&quot;&quot;?&quot;&quot;?&quot;\ &quot;€&quot;_-;_-@_-"/>
    <numFmt numFmtId="217" formatCode="_(* #,##0.00_);_(* \(#,##0.00\);_(* &quot;-&quot;??_);_(@_)"/>
    <numFmt numFmtId="218" formatCode="_(&quot;€&quot;* #,##0.00_);_(&quot;€&quot;* \(#,##0.00\);_(&quot;€&quot;* &quot;-&quot;??_);_(@_)"/>
  </numFmts>
  <fonts count="113">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1"/>
      <name val="Arial"/>
      <family val="2"/>
    </font>
    <font>
      <i/>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2"/>
      <color indexed="9"/>
      <name val="Arial"/>
      <family val="2"/>
    </font>
    <font>
      <sz val="10"/>
      <name val="Courier New"/>
      <family val="3"/>
    </font>
    <font>
      <sz val="10"/>
      <color indexed="9"/>
      <name val="Arial"/>
      <family val="2"/>
    </font>
    <font>
      <b/>
      <sz val="16"/>
      <name val="Arial"/>
      <family val="2"/>
    </font>
    <font>
      <sz val="16"/>
      <name val="Calibri"/>
      <family val="2"/>
    </font>
    <font>
      <sz val="8"/>
      <name val="Tahoma"/>
      <family val="2"/>
    </font>
    <font>
      <sz val="11"/>
      <color indexed="9"/>
      <name val="Arial"/>
      <family val="2"/>
    </font>
    <font>
      <b/>
      <u val="single"/>
      <sz val="12"/>
      <name val="Arial"/>
      <family val="2"/>
    </font>
    <font>
      <i/>
      <sz val="8"/>
      <color indexed="9"/>
      <name val="Arial"/>
      <family val="2"/>
    </font>
    <font>
      <b/>
      <u val="single"/>
      <sz val="12"/>
      <color indexed="4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sz val="11"/>
      <color indexed="10"/>
      <name val="Arial"/>
      <family val="2"/>
    </font>
    <font>
      <b/>
      <sz val="12"/>
      <color indexed="10"/>
      <name val="Arial"/>
      <family val="2"/>
    </font>
    <font>
      <sz val="12"/>
      <color indexed="10"/>
      <name val="Arial"/>
      <family val="2"/>
    </font>
    <font>
      <sz val="12"/>
      <color indexed="10"/>
      <name val="Calibri"/>
      <family val="2"/>
    </font>
    <font>
      <b/>
      <sz val="11"/>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i/>
      <sz val="10"/>
      <color indexed="55"/>
      <name val="Arial"/>
      <family val="2"/>
    </font>
    <font>
      <i/>
      <sz val="12"/>
      <color indexed="49"/>
      <name val="Arial"/>
      <family val="2"/>
    </font>
    <font>
      <b/>
      <i/>
      <u val="single"/>
      <sz val="12"/>
      <color indexed="49"/>
      <name val="Arial"/>
      <family val="2"/>
    </font>
    <font>
      <b/>
      <sz val="12"/>
      <color indexed="49"/>
      <name val="Arial"/>
      <family val="2"/>
    </font>
    <font>
      <b/>
      <sz val="12"/>
      <color indexed="8"/>
      <name val="Arial"/>
      <family val="2"/>
    </font>
    <font>
      <sz val="12"/>
      <color indexed="8"/>
      <name val="Arial"/>
      <family val="2"/>
    </font>
    <font>
      <u val="single"/>
      <sz val="12"/>
      <color indexed="8"/>
      <name val="Arial"/>
      <family val="2"/>
    </font>
    <font>
      <u val="single"/>
      <sz val="16"/>
      <color indexed="15"/>
      <name val="Arial"/>
      <family val="2"/>
    </font>
    <font>
      <sz val="10"/>
      <color indexed="8"/>
      <name val="Calibri"/>
      <family val="2"/>
    </font>
    <font>
      <sz val="8"/>
      <color indexed="10"/>
      <name val="Arial"/>
      <family val="2"/>
    </font>
    <font>
      <b/>
      <sz val="9"/>
      <name val="Arial"/>
      <family val="2"/>
    </font>
    <font>
      <sz val="9"/>
      <name val="Calibri"/>
      <family val="2"/>
    </font>
    <font>
      <sz val="9"/>
      <name val="Arial"/>
      <family val="2"/>
    </font>
    <font>
      <b/>
      <sz val="12"/>
      <color indexed="9"/>
      <name val="Calibri"/>
      <family val="2"/>
    </font>
    <font>
      <sz val="11"/>
      <color indexed="55"/>
      <name val="Arial"/>
      <family val="2"/>
    </font>
    <font>
      <sz val="10"/>
      <color indexed="55"/>
      <name val="Arial"/>
      <family val="2"/>
    </font>
    <font>
      <b/>
      <i/>
      <sz val="11"/>
      <color indexed="23"/>
      <name val="Arial"/>
      <family val="2"/>
    </font>
    <font>
      <b/>
      <sz val="11"/>
      <color indexed="17"/>
      <name val="Arial"/>
      <family val="2"/>
    </font>
    <font>
      <i/>
      <sz val="11"/>
      <color indexed="8"/>
      <name val="Arial"/>
      <family val="2"/>
    </font>
    <font>
      <b/>
      <sz val="10"/>
      <color indexed="23"/>
      <name val="Arial"/>
      <family val="2"/>
    </font>
    <font>
      <sz val="10"/>
      <color indexed="17"/>
      <name val="Arial"/>
      <family val="2"/>
    </font>
    <font>
      <i/>
      <sz val="12"/>
      <color indexed="9"/>
      <name val="Arial"/>
      <family val="2"/>
    </font>
    <font>
      <i/>
      <sz val="10"/>
      <color indexed="10"/>
      <name val="Arial"/>
      <family val="2"/>
    </font>
    <font>
      <i/>
      <sz val="11"/>
      <color indexed="10"/>
      <name val="Calibri"/>
      <family val="2"/>
    </font>
    <font>
      <sz val="14"/>
      <color indexed="21"/>
      <name val="Arial"/>
      <family val="2"/>
    </font>
    <font>
      <u val="single"/>
      <sz val="11"/>
      <color indexed="8"/>
      <name val="Arial"/>
      <family val="2"/>
    </font>
    <font>
      <i/>
      <sz val="9"/>
      <color indexed="10"/>
      <name val="Arial"/>
      <family val="2"/>
    </font>
    <font>
      <sz val="9"/>
      <color indexed="8"/>
      <name val="Arial"/>
      <family val="2"/>
    </font>
    <font>
      <sz val="8"/>
      <color indexed="60"/>
      <name val="Arial"/>
      <family val="2"/>
    </font>
    <font>
      <b/>
      <sz val="18"/>
      <color indexed="56"/>
      <name val="Cambria"/>
      <family val="2"/>
    </font>
    <font>
      <sz val="20"/>
      <color indexed="16"/>
      <name val="Calibri"/>
      <family val="2"/>
    </font>
    <font>
      <b/>
      <sz val="14"/>
      <color indexed="8"/>
      <name val="Arial"/>
      <family val="2"/>
    </font>
    <font>
      <sz val="12"/>
      <color indexed="23"/>
      <name val="Arial"/>
      <family val="2"/>
    </font>
    <font>
      <b/>
      <i/>
      <u val="single"/>
      <sz val="10"/>
      <color indexed="8"/>
      <name val="Arial"/>
      <family val="2"/>
    </font>
    <font>
      <i/>
      <sz val="11"/>
      <color indexed="8"/>
      <name val="Calibri"/>
      <family val="2"/>
    </font>
    <font>
      <b/>
      <sz val="9"/>
      <color indexed="8"/>
      <name val="Arial"/>
      <family val="2"/>
    </font>
    <font>
      <i/>
      <sz val="8"/>
      <name val="Arial"/>
      <family val="2"/>
    </font>
    <font>
      <b/>
      <sz val="10"/>
      <color indexed="8"/>
      <name val="Arial"/>
      <family val="2"/>
    </font>
    <font>
      <i/>
      <sz val="8"/>
      <color indexed="8"/>
      <name val="Arial"/>
      <family val="2"/>
    </font>
    <font>
      <b/>
      <sz val="12"/>
      <color indexed="23"/>
      <name val="Arial"/>
      <family val="2"/>
    </font>
    <font>
      <b/>
      <u val="single"/>
      <sz val="12"/>
      <color indexed="10"/>
      <name val="Arial"/>
      <family val="2"/>
    </font>
    <font>
      <sz val="10"/>
      <color indexed="21"/>
      <name val="Arial"/>
      <family val="2"/>
    </font>
    <font>
      <i/>
      <u val="single"/>
      <sz val="10"/>
      <name val="Arial"/>
      <family val="2"/>
    </font>
    <font>
      <b/>
      <u val="single"/>
      <sz val="9"/>
      <color indexed="44"/>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0"/>
        <bgColor indexed="64"/>
      </patternFill>
    </fill>
    <fill>
      <patternFill patternType="solid">
        <fgColor indexed="65"/>
        <bgColor indexed="64"/>
      </patternFill>
    </fill>
    <fill>
      <patternFill patternType="solid">
        <fgColor indexed="41"/>
        <bgColor indexed="64"/>
      </patternFill>
    </fill>
    <fill>
      <patternFill patternType="solid">
        <fgColor indexed="51"/>
        <bgColor indexed="64"/>
      </patternFill>
    </fill>
    <fill>
      <patternFill patternType="lightUp"/>
    </fill>
    <fill>
      <patternFill patternType="solid">
        <fgColor indexed="41"/>
        <bgColor indexed="64"/>
      </patternFill>
    </fill>
    <fill>
      <patternFill patternType="solid">
        <fgColor indexed="49"/>
        <bgColor indexed="64"/>
      </patternFill>
    </fill>
    <fill>
      <patternFill patternType="solid">
        <fgColor indexed="49"/>
        <bgColor indexed="64"/>
      </patternFill>
    </fill>
  </fills>
  <borders count="179">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bottom style="thin"/>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style="medium"/>
      <top style="medium"/>
      <bottom style="mediu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thin"/>
      <right style="thin"/>
      <top>
        <color indexed="63"/>
      </top>
      <bottom style="thin"/>
    </border>
    <border>
      <left style="thin">
        <color indexed="55"/>
      </left>
      <right style="thin"/>
      <top>
        <color indexed="63"/>
      </top>
      <bottom style="thin">
        <color indexed="55"/>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medium"/>
      <right style="medium"/>
      <top style="medium"/>
      <bottom style="mediu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55"/>
      </left>
      <right>
        <color indexed="63"/>
      </right>
      <top style="medium"/>
      <bottom style="mediu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2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23"/>
      </left>
      <right style="thin"/>
      <top style="thin"/>
      <bottom style="thin">
        <color indexed="23"/>
      </bottom>
    </border>
    <border>
      <left style="thin">
        <color indexed="55"/>
      </left>
      <right>
        <color indexed="63"/>
      </right>
      <top>
        <color indexed="63"/>
      </top>
      <bottom style="thin">
        <color indexed="55"/>
      </bottom>
    </border>
    <border>
      <left style="thin">
        <color indexed="23"/>
      </left>
      <right style="thin"/>
      <top style="thin">
        <color indexed="23"/>
      </top>
      <bottom style="thin">
        <color indexed="23"/>
      </bottom>
    </border>
    <border>
      <left style="thin">
        <color indexed="55"/>
      </left>
      <right>
        <color indexed="63"/>
      </right>
      <top>
        <color indexed="63"/>
      </top>
      <bottom>
        <color indexed="63"/>
      </bottom>
    </border>
    <border>
      <left style="thin"/>
      <right>
        <color indexed="63"/>
      </right>
      <top style="thin"/>
      <bottom style="thin"/>
    </border>
    <border>
      <left style="thin"/>
      <right style="thin">
        <color indexed="55"/>
      </right>
      <top>
        <color indexed="63"/>
      </top>
      <bottom style="thin"/>
    </border>
    <border>
      <left style="thin">
        <color indexed="55"/>
      </left>
      <right style="thin"/>
      <top>
        <color indexed="63"/>
      </top>
      <bottom style="thin"/>
    </border>
    <border>
      <left style="thin"/>
      <right style="thin">
        <color indexed="23"/>
      </right>
      <top style="thin"/>
      <bottom style="thin"/>
    </border>
    <border>
      <left>
        <color indexed="63"/>
      </left>
      <right>
        <color indexed="63"/>
      </right>
      <top style="thin"/>
      <bottom style="thin"/>
    </border>
    <border>
      <left style="medium"/>
      <right style="thin">
        <color indexed="55"/>
      </right>
      <top style="thin"/>
      <bottom style="thin"/>
    </border>
    <border>
      <left style="thin">
        <color indexed="55"/>
      </left>
      <right style="medium"/>
      <top style="thin"/>
      <bottom style="thin"/>
    </border>
    <border>
      <left style="hair">
        <color indexed="23"/>
      </left>
      <right style="thin"/>
      <top style="thin"/>
      <bottom style="thin"/>
    </border>
    <border>
      <left style="medium"/>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medium"/>
      <top style="thin"/>
      <bottom style="thin">
        <color indexed="23"/>
      </bottom>
    </border>
    <border>
      <left>
        <color indexed="63"/>
      </left>
      <right style="thin">
        <color indexed="23"/>
      </right>
      <top style="thin"/>
      <bottom style="thin">
        <color indexed="23"/>
      </bottom>
    </border>
    <border>
      <left style="thin">
        <color indexed="23"/>
      </left>
      <right style="thin"/>
      <top style="thin"/>
      <bottom>
        <color indexed="63"/>
      </bottom>
    </border>
    <border>
      <left style="thin">
        <color indexed="23"/>
      </left>
      <right style="medium"/>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medium"/>
      <top style="thin">
        <color indexed="23"/>
      </top>
      <bottom>
        <color indexed="63"/>
      </bottom>
    </border>
    <border>
      <left>
        <color indexed="63"/>
      </left>
      <right style="thin">
        <color indexed="23"/>
      </right>
      <top style="thin">
        <color indexed="23"/>
      </top>
      <bottom>
        <color indexed="63"/>
      </bottom>
    </border>
    <border>
      <left style="thin">
        <color indexed="23"/>
      </left>
      <right style="thin"/>
      <top>
        <color indexed="63"/>
      </top>
      <bottom>
        <color indexed="63"/>
      </bottom>
    </border>
    <border>
      <left style="thin">
        <color indexed="23"/>
      </left>
      <right style="medium"/>
      <top style="thin">
        <color indexed="23"/>
      </top>
      <bottom style="thin"/>
    </border>
    <border>
      <left>
        <color indexed="63"/>
      </left>
      <right style="thin">
        <color indexed="23"/>
      </right>
      <top style="thin">
        <color indexed="23"/>
      </top>
      <bottom style="thin"/>
    </border>
    <border>
      <left style="thin">
        <color indexed="23"/>
      </left>
      <right style="thin"/>
      <top>
        <color indexed="63"/>
      </top>
      <bottom style="thin">
        <color indexed="23"/>
      </bottom>
    </border>
    <border>
      <left style="thin">
        <color indexed="23"/>
      </left>
      <right>
        <color indexed="63"/>
      </right>
      <top style="thin"/>
      <bottom style="thin"/>
    </border>
    <border>
      <left style="medium"/>
      <right style="thin">
        <color indexed="23"/>
      </right>
      <top style="thin"/>
      <bottom style="thin"/>
    </border>
    <border>
      <left style="thin">
        <color indexed="23"/>
      </left>
      <right style="thin">
        <color indexed="23"/>
      </right>
      <top style="thin"/>
      <bottom style="thin"/>
    </border>
    <border>
      <left style="thin">
        <color indexed="23"/>
      </left>
      <right style="medium"/>
      <top style="thin"/>
      <bottom style="thin"/>
    </border>
    <border>
      <left>
        <color indexed="63"/>
      </left>
      <right style="thin">
        <color indexed="23"/>
      </right>
      <top style="thin"/>
      <bottom style="thin"/>
    </border>
    <border>
      <left>
        <color indexed="63"/>
      </left>
      <right style="thin"/>
      <top style="thin"/>
      <bottom style="thin"/>
    </border>
    <border>
      <left style="medium"/>
      <right style="thin">
        <color indexed="55"/>
      </right>
      <top>
        <color indexed="63"/>
      </top>
      <bottom style="medium"/>
    </border>
    <border>
      <left style="thin">
        <color indexed="55"/>
      </left>
      <right style="thin">
        <color indexed="55"/>
      </right>
      <top>
        <color indexed="63"/>
      </top>
      <bottom style="medium"/>
    </border>
    <border>
      <left>
        <color indexed="63"/>
      </left>
      <right style="medium"/>
      <top>
        <color indexed="63"/>
      </top>
      <bottom style="medium"/>
    </border>
    <border>
      <left>
        <color indexed="63"/>
      </left>
      <right style="hair">
        <color indexed="63"/>
      </right>
      <top>
        <color indexed="63"/>
      </top>
      <bottom style="thin"/>
    </border>
    <border>
      <left style="thin">
        <color indexed="9"/>
      </left>
      <right style="thin">
        <color indexed="9"/>
      </right>
      <top style="thin">
        <color indexed="9"/>
      </top>
      <bottom style="thin">
        <color indexed="9"/>
      </bottom>
    </border>
    <border>
      <left style="thin">
        <color indexed="55"/>
      </left>
      <right style="thin">
        <color indexed="55"/>
      </right>
      <top style="thin">
        <color indexed="55"/>
      </top>
      <bottom style="thick">
        <color indexed="55"/>
      </bottom>
    </border>
    <border>
      <left style="thin">
        <color indexed="55"/>
      </left>
      <right style="thick">
        <color indexed="55"/>
      </right>
      <top style="thin">
        <color indexed="55"/>
      </top>
      <bottom style="thin">
        <color indexed="55"/>
      </bottom>
    </border>
    <border>
      <left style="medium"/>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55"/>
      </right>
      <top style="thin">
        <color indexed="55"/>
      </top>
      <bottom style="medium"/>
    </border>
    <border>
      <left style="thin">
        <color indexed="55"/>
      </left>
      <right style="medium"/>
      <top style="thin">
        <color indexed="55"/>
      </top>
      <bottom style="medium"/>
    </border>
    <border>
      <left>
        <color indexed="63"/>
      </left>
      <right style="thin">
        <color indexed="55"/>
      </right>
      <top style="thin"/>
      <bottom style="thin"/>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hair">
        <color indexed="63"/>
      </left>
      <right style="thin"/>
      <top>
        <color indexed="63"/>
      </top>
      <bottom style="thin"/>
    </border>
    <border>
      <left style="thin"/>
      <right style="thin">
        <color indexed="23"/>
      </right>
      <top style="thin"/>
      <bottom style="thin">
        <color indexed="23"/>
      </bottom>
    </border>
    <border>
      <left style="thin">
        <color indexed="23"/>
      </left>
      <right>
        <color indexed="63"/>
      </right>
      <top style="thin"/>
      <bottom style="thin">
        <color indexed="23"/>
      </bottom>
    </border>
    <border>
      <left style="thin"/>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right style="thin">
        <color indexed="23"/>
      </right>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color indexed="63"/>
      </right>
      <top style="thin">
        <color indexed="23"/>
      </top>
      <bottom style="thin"/>
    </border>
    <border>
      <left/>
      <right/>
      <top style="thin">
        <color indexed="55"/>
      </top>
      <bottom style="thin">
        <color indexed="55"/>
      </bottom>
    </border>
    <border>
      <left style="thin">
        <color indexed="55"/>
      </left>
      <right>
        <color indexed="63"/>
      </right>
      <top>
        <color indexed="63"/>
      </top>
      <bottom style="thin"/>
    </border>
    <border>
      <left style="thin">
        <color indexed="55"/>
      </left>
      <right style="thin">
        <color indexed="55"/>
      </right>
      <top/>
      <bottom/>
    </border>
    <border>
      <left style="thin">
        <color indexed="55"/>
      </left>
      <right style="thin">
        <color indexed="55"/>
      </right>
      <top/>
      <bottom style="thin">
        <color indexed="55"/>
      </bottom>
    </border>
    <border>
      <left style="thin">
        <color indexed="55"/>
      </left>
      <right style="thin">
        <color indexed="55"/>
      </right>
      <top style="thin">
        <color indexed="55"/>
      </top>
      <bottom/>
    </border>
    <border>
      <left style="thin">
        <color indexed="55"/>
      </left>
      <right/>
      <top style="thin">
        <color indexed="55"/>
      </top>
      <bottom style="thin">
        <color indexed="55"/>
      </bottom>
    </border>
    <border>
      <left style="thick">
        <color indexed="51"/>
      </left>
      <right style="thick">
        <color indexed="51"/>
      </right>
      <top>
        <color indexed="63"/>
      </top>
      <bottom>
        <color indexed="63"/>
      </bottom>
    </border>
    <border>
      <left style="thin">
        <color indexed="55"/>
      </left>
      <right style="thin">
        <color indexed="55"/>
      </right>
      <top>
        <color indexed="63"/>
      </top>
      <bottom style="thin"/>
    </border>
    <border>
      <left style="thin">
        <color indexed="55"/>
      </left>
      <right>
        <color indexed="63"/>
      </right>
      <top style="thin"/>
      <bottom style="thin">
        <color indexed="23"/>
      </bottom>
    </border>
    <border>
      <left style="thin"/>
      <right style="thin"/>
      <top style="thin"/>
      <bottom style="medium"/>
    </border>
    <border>
      <left style="thin"/>
      <right style="thin">
        <color indexed="55"/>
      </right>
      <top>
        <color indexed="63"/>
      </top>
      <bottom style="thin">
        <color indexed="23"/>
      </bottom>
    </border>
    <border>
      <left style="thin">
        <color indexed="55"/>
      </left>
      <right style="thin">
        <color indexed="55"/>
      </right>
      <top>
        <color indexed="63"/>
      </top>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right style="thin">
        <color indexed="55"/>
      </right>
      <top style="thin">
        <color indexed="55"/>
      </top>
      <bottom/>
    </border>
    <border>
      <left style="thin"/>
      <right style="thin">
        <color indexed="55"/>
      </right>
      <top style="thin"/>
      <bottom/>
    </border>
    <border>
      <left style="thin">
        <color indexed="23"/>
      </left>
      <right/>
      <top style="thin"/>
      <bottom style="thin">
        <color indexed="55"/>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23"/>
      </left>
      <right style="thin"/>
      <top style="thin">
        <color indexed="23"/>
      </top>
      <bottom>
        <color indexed="63"/>
      </bottom>
    </border>
    <border>
      <left style="thin">
        <color indexed="55"/>
      </left>
      <right style="thin">
        <color indexed="55"/>
      </right>
      <top>
        <color indexed="63"/>
      </top>
      <bottom/>
    </border>
    <border>
      <left style="thin"/>
      <right style="thin">
        <color indexed="55"/>
      </right>
      <top>
        <color indexed="63"/>
      </top>
      <bottom>
        <color indexed="63"/>
      </bottom>
    </border>
    <border>
      <left style="thin"/>
      <right style="thin">
        <color indexed="55"/>
      </right>
      <top style="thin">
        <color indexed="23"/>
      </top>
      <bottom style="thin">
        <color indexed="23"/>
      </bottom>
    </border>
    <border>
      <left style="thin">
        <color indexed="55"/>
      </left>
      <right style="thin">
        <color indexed="55"/>
      </right>
      <top style="thin">
        <color indexed="23"/>
      </top>
      <bottom style="thin">
        <color indexed="23"/>
      </bottom>
    </border>
    <border>
      <left style="thin">
        <color indexed="55"/>
      </left>
      <right>
        <color indexed="63"/>
      </right>
      <top style="thin">
        <color indexed="23"/>
      </top>
      <bottom style="thin">
        <color indexed="2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color indexed="63"/>
      </right>
      <top>
        <color indexed="63"/>
      </top>
      <bottom style="thin">
        <color indexed="23"/>
      </bottom>
    </border>
    <border>
      <left style="thick">
        <color indexed="55"/>
      </left>
      <right>
        <color indexed="63"/>
      </right>
      <top style="thin">
        <color indexed="55"/>
      </top>
      <bottom style="thin">
        <color indexed="55"/>
      </bottom>
    </border>
    <border>
      <left>
        <color indexed="63"/>
      </left>
      <right style="thin">
        <color indexed="55"/>
      </right>
      <top style="medium"/>
      <bottom style="medium"/>
    </border>
    <border>
      <left>
        <color indexed="63"/>
      </left>
      <right>
        <color indexed="63"/>
      </right>
      <top style="medium"/>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right/>
      <top/>
      <bottom/>
    </border>
    <border>
      <left style="thin">
        <color indexed="55"/>
      </left>
      <right/>
      <top/>
      <bottom/>
    </border>
    <border>
      <left/>
      <right style="thin"/>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55"/>
      </left>
      <right style="medium"/>
      <top style="medium"/>
      <bottom>
        <color indexed="63"/>
      </bottom>
    </border>
    <border>
      <left style="thin">
        <color indexed="55"/>
      </left>
      <right style="medium"/>
      <top>
        <color indexed="63"/>
      </top>
      <bottom style="thin">
        <color indexed="55"/>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style="thin">
        <color indexed="55"/>
      </left>
      <right style="thin">
        <color indexed="55"/>
      </right>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23"/>
      </left>
      <right style="thin">
        <color indexed="55"/>
      </right>
      <top style="thin"/>
      <bottom>
        <color indexed="63"/>
      </bottom>
    </border>
    <border>
      <left style="thin">
        <color indexed="23"/>
      </left>
      <right style="thin">
        <color indexed="55"/>
      </right>
      <top>
        <color indexed="63"/>
      </top>
      <bottom>
        <color indexed="63"/>
      </bottom>
    </border>
    <border>
      <left style="thin">
        <color indexed="23"/>
      </left>
      <right style="thin">
        <color indexed="55"/>
      </right>
      <top>
        <color indexed="63"/>
      </top>
      <bottom style="thin"/>
    </border>
    <border>
      <left/>
      <right/>
      <top style="thin"/>
      <bottom style="thin">
        <color indexed="55"/>
      </bottom>
    </border>
    <border>
      <left/>
      <right style="thin"/>
      <top style="thin"/>
      <bottom style="thin">
        <color indexed="55"/>
      </bottom>
    </border>
    <border>
      <left/>
      <right style="thin"/>
      <top style="thin">
        <color indexed="55"/>
      </top>
      <bottom style="thin">
        <color indexed="55"/>
      </bottom>
    </border>
    <border>
      <left style="thin">
        <color indexed="55"/>
      </left>
      <right/>
      <top style="thin">
        <color indexed="55"/>
      </top>
      <bottom style="thin"/>
    </border>
    <border>
      <left/>
      <right/>
      <top style="thin">
        <color indexed="55"/>
      </top>
      <bottom style="thin"/>
    </border>
    <border>
      <left/>
      <right style="thin"/>
      <top style="thin">
        <color indexed="55"/>
      </top>
      <bottom style="thin"/>
    </border>
    <border>
      <left style="thin"/>
      <right/>
      <top style="thin"/>
      <bottom style="thin"/>
    </border>
    <border>
      <left/>
      <right style="thin"/>
      <top style="thin"/>
      <bottom style="thin"/>
    </border>
    <border>
      <left style="thin"/>
      <right style="thin">
        <color indexed="55"/>
      </right>
      <top/>
      <bottom style="thin">
        <color indexed="55"/>
      </bottom>
    </border>
    <border>
      <left style="thin">
        <color indexed="55"/>
      </left>
      <right>
        <color indexed="63"/>
      </right>
      <top style="thin">
        <color indexed="55"/>
      </top>
      <bottom style="thin"/>
    </border>
    <border>
      <left>
        <color indexed="63"/>
      </left>
      <right style="thin"/>
      <top style="thin">
        <color indexed="55"/>
      </top>
      <bottom style="thin"/>
    </border>
    <border>
      <left>
        <color indexed="63"/>
      </left>
      <right style="thin"/>
      <top>
        <color indexed="63"/>
      </top>
      <bottom>
        <color indexed="63"/>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0" fillId="11" borderId="1" applyNumberFormat="0" applyAlignment="0">
      <protection locked="0"/>
    </xf>
    <xf numFmtId="0" fontId="43" fillId="10"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2" fillId="0" borderId="0" applyNumberFormat="0" applyFill="0" applyBorder="0" applyAlignment="0" applyProtection="0"/>
    <xf numFmtId="0" fontId="44" fillId="2" borderId="2" applyNumberFormat="0" applyAlignment="0" applyProtection="0"/>
    <xf numFmtId="0" fontId="45" fillId="0" borderId="3" applyNumberFormat="0" applyFill="0" applyAlignment="0" applyProtection="0"/>
    <xf numFmtId="0" fontId="95" fillId="0" borderId="4" applyNumberFormat="0">
      <alignment horizontal="left" vertical="center" wrapText="1"/>
      <protection locked="0"/>
    </xf>
    <xf numFmtId="0" fontId="96" fillId="0" borderId="5">
      <alignment horizontal="left" vertical="center"/>
      <protection locked="0"/>
    </xf>
    <xf numFmtId="0" fontId="0" fillId="4" borderId="6" applyNumberFormat="0" applyFont="0" applyAlignment="0" applyProtection="0"/>
    <xf numFmtId="0" fontId="46" fillId="3" borderId="2" applyNumberFormat="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97" fillId="0" borderId="4" applyNumberFormat="0" applyAlignment="0">
      <protection locked="0"/>
    </xf>
    <xf numFmtId="0" fontId="35" fillId="16" borderId="0" applyNumberFormat="0" applyBorder="0" applyAlignment="0" applyProtection="0"/>
    <xf numFmtId="0" fontId="51" fillId="2" borderId="7" applyNumberFormat="0" applyAlignment="0" applyProtection="0"/>
    <xf numFmtId="0" fontId="0"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98" fillId="0" borderId="0" applyNumberFormat="0" applyFill="0" applyBorder="0" applyAlignment="0" applyProtection="0"/>
    <xf numFmtId="0" fontId="36" fillId="0" borderId="11" applyNumberFormat="0" applyFill="0" applyAlignment="0" applyProtection="0"/>
    <xf numFmtId="0" fontId="57" fillId="17" borderId="12" applyNumberFormat="0" applyAlignment="0" applyProtection="0"/>
  </cellStyleXfs>
  <cellXfs count="633">
    <xf numFmtId="0" fontId="0" fillId="0" borderId="0" xfId="0" applyAlignment="1">
      <alignment/>
    </xf>
    <xf numFmtId="0" fontId="0" fillId="0" borderId="0" xfId="0" applyBorder="1" applyAlignment="1">
      <alignment/>
    </xf>
    <xf numFmtId="0" fontId="0" fillId="0" borderId="0" xfId="0" applyFill="1" applyBorder="1" applyAlignment="1">
      <alignment/>
    </xf>
    <xf numFmtId="0" fontId="2" fillId="18" borderId="0" xfId="0" applyFont="1" applyFill="1" applyBorder="1" applyAlignment="1">
      <alignment/>
    </xf>
    <xf numFmtId="0" fontId="2" fillId="18" borderId="0" xfId="0" applyFont="1" applyFill="1" applyBorder="1" applyAlignment="1">
      <alignment horizontal="center"/>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10" fillId="0" borderId="0" xfId="0" applyFont="1" applyAlignment="1">
      <alignment/>
    </xf>
    <xf numFmtId="0" fontId="0" fillId="19" borderId="0" xfId="0" applyFill="1" applyBorder="1" applyAlignment="1" applyProtection="1">
      <alignment horizontal="left"/>
      <protection/>
    </xf>
    <xf numFmtId="0" fontId="0" fillId="19"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9" borderId="0" xfId="0" applyFont="1" applyFill="1" applyBorder="1" applyAlignment="1" applyProtection="1">
      <alignment horizontal="left"/>
      <protection/>
    </xf>
    <xf numFmtId="0" fontId="4" fillId="19" borderId="0" xfId="0" applyFont="1" applyFill="1" applyAlignment="1">
      <alignment/>
    </xf>
    <xf numFmtId="0" fontId="4" fillId="19"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7" fillId="0" borderId="0" xfId="0" applyFont="1" applyFill="1" applyBorder="1" applyAlignment="1">
      <alignment horizontal="left" vertical="center"/>
    </xf>
    <xf numFmtId="0" fontId="4" fillId="0" borderId="0" xfId="0" applyFont="1" applyAlignment="1">
      <alignment vertical="center" wrapText="1"/>
    </xf>
    <xf numFmtId="0" fontId="0" fillId="19" borderId="0" xfId="0" applyFill="1" applyBorder="1" applyAlignment="1" applyProtection="1">
      <alignment horizontal="left" vertical="center"/>
      <protection/>
    </xf>
    <xf numFmtId="0" fontId="0" fillId="19"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lignment/>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8" fillId="0" borderId="0" xfId="0" applyFont="1" applyAlignment="1">
      <alignment horizontal="left" vertical="center"/>
    </xf>
    <xf numFmtId="0" fontId="19" fillId="0" borderId="0" xfId="0" applyFont="1" applyAlignment="1">
      <alignment/>
    </xf>
    <xf numFmtId="0" fontId="5" fillId="0" borderId="0" xfId="0" applyFont="1" applyAlignment="1">
      <alignment horizontal="left" vertical="center"/>
    </xf>
    <xf numFmtId="0" fontId="20" fillId="0" borderId="0" xfId="0" applyFont="1" applyAlignment="1">
      <alignment horizontal="left" vertical="center"/>
    </xf>
    <xf numFmtId="0" fontId="21" fillId="10" borderId="13" xfId="0" applyFont="1" applyFill="1" applyBorder="1" applyAlignment="1">
      <alignment horizontal="left" vertical="center"/>
    </xf>
    <xf numFmtId="0" fontId="21" fillId="10" borderId="1" xfId="0" applyFont="1" applyFill="1" applyBorder="1" applyAlignment="1">
      <alignment horizontal="center" vertical="center" wrapText="1"/>
    </xf>
    <xf numFmtId="0" fontId="13" fillId="0" borderId="0" xfId="0" applyFont="1" applyAlignment="1">
      <alignment/>
    </xf>
    <xf numFmtId="0" fontId="12" fillId="0" borderId="0" xfId="0" applyFont="1" applyAlignment="1">
      <alignment horizontal="centerContinuous" wrapText="1"/>
    </xf>
    <xf numFmtId="0" fontId="14" fillId="0" borderId="0" xfId="0" applyFont="1" applyAlignment="1">
      <alignment horizontal="centerContinuous" wrapText="1"/>
    </xf>
    <xf numFmtId="0" fontId="14" fillId="0" borderId="0" xfId="0" applyFont="1" applyAlignment="1">
      <alignment wrapText="1"/>
    </xf>
    <xf numFmtId="0" fontId="14" fillId="0" borderId="0" xfId="0" applyFont="1" applyAlignment="1">
      <alignment/>
    </xf>
    <xf numFmtId="0" fontId="14" fillId="0" borderId="0" xfId="0" applyFont="1" applyFill="1" applyBorder="1" applyAlignment="1">
      <alignment wrapText="1"/>
    </xf>
    <xf numFmtId="169" fontId="14" fillId="0" borderId="0" xfId="0" applyNumberFormat="1" applyFont="1" applyFill="1" applyBorder="1" applyAlignment="1">
      <alignment wrapText="1"/>
    </xf>
    <xf numFmtId="0" fontId="11" fillId="0" borderId="0" xfId="0" applyFont="1" applyAlignment="1">
      <alignment/>
    </xf>
    <xf numFmtId="0" fontId="11" fillId="0" borderId="0" xfId="0" applyFont="1" applyBorder="1" applyAlignment="1">
      <alignment/>
    </xf>
    <xf numFmtId="0" fontId="14" fillId="0" borderId="0" xfId="0" applyFont="1" applyFill="1" applyBorder="1" applyAlignment="1">
      <alignment/>
    </xf>
    <xf numFmtId="0" fontId="14" fillId="0" borderId="0" xfId="0" applyFont="1" applyAlignment="1">
      <alignment horizontal="centerContinuous"/>
    </xf>
    <xf numFmtId="0" fontId="13" fillId="0" borderId="0" xfId="0" applyFont="1" applyFill="1" applyBorder="1" applyAlignment="1">
      <alignment horizontal="center" wrapText="1"/>
    </xf>
    <xf numFmtId="0" fontId="15" fillId="0" borderId="0" xfId="0" applyFont="1" applyFill="1" applyBorder="1" applyAlignment="1">
      <alignment vertical="top" wrapText="1"/>
    </xf>
    <xf numFmtId="0" fontId="14" fillId="0" borderId="0" xfId="0" applyFont="1" applyFill="1" applyAlignment="1">
      <alignment wrapText="1"/>
    </xf>
    <xf numFmtId="0" fontId="16" fillId="0" borderId="0" xfId="0" applyFont="1" applyBorder="1" applyAlignment="1">
      <alignment/>
    </xf>
    <xf numFmtId="0" fontId="21" fillId="10" borderId="13" xfId="0" applyFont="1" applyFill="1" applyBorder="1" applyAlignment="1">
      <alignment horizontal="center" vertical="center"/>
    </xf>
    <xf numFmtId="0" fontId="21"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9"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14" fillId="2" borderId="0" xfId="0" applyFont="1" applyFill="1" applyBorder="1" applyAlignment="1">
      <alignment vertical="center" wrapText="1"/>
    </xf>
    <xf numFmtId="0" fontId="8" fillId="0" borderId="0" xfId="0" applyFont="1" applyAlignment="1">
      <alignment/>
    </xf>
    <xf numFmtId="0" fontId="21" fillId="10" borderId="15" xfId="0" applyFont="1" applyFill="1" applyBorder="1" applyAlignment="1">
      <alignment horizontal="center" vertical="center"/>
    </xf>
    <xf numFmtId="0" fontId="4" fillId="0" borderId="0" xfId="0" applyFont="1" applyFill="1" applyBorder="1" applyAlignment="1">
      <alignment horizontal="left" vertical="center" indent="2"/>
    </xf>
    <xf numFmtId="0" fontId="21" fillId="0" borderId="0" xfId="0" applyFont="1" applyFill="1" applyBorder="1" applyAlignment="1">
      <alignment horizontal="left" vertical="center"/>
    </xf>
    <xf numFmtId="0" fontId="26" fillId="0" borderId="0" xfId="0" applyFont="1" applyAlignment="1">
      <alignment horizontal="justify"/>
    </xf>
    <xf numFmtId="0" fontId="28" fillId="0" borderId="0" xfId="0" applyFont="1" applyAlignment="1">
      <alignment horizontal="left" vertical="center"/>
    </xf>
    <xf numFmtId="0" fontId="29" fillId="0" borderId="0" xfId="0" applyFont="1" applyAlignment="1">
      <alignment/>
    </xf>
    <xf numFmtId="0" fontId="1" fillId="0" borderId="16" xfId="0" applyFont="1" applyBorder="1" applyAlignment="1">
      <alignment/>
    </xf>
    <xf numFmtId="0" fontId="8" fillId="2" borderId="17" xfId="0" applyFont="1" applyFill="1" applyBorder="1" applyAlignment="1">
      <alignment horizontal="right" vertical="center" wrapText="1"/>
    </xf>
    <xf numFmtId="0" fontId="0" fillId="0" borderId="0" xfId="0" applyBorder="1" applyAlignment="1">
      <alignment/>
    </xf>
    <xf numFmtId="169" fontId="22" fillId="0" borderId="0" xfId="0" applyNumberFormat="1" applyFont="1" applyFill="1" applyBorder="1" applyAlignment="1">
      <alignment vertical="center" wrapText="1"/>
    </xf>
    <xf numFmtId="0" fontId="21" fillId="0" borderId="0" xfId="0" applyFont="1" applyFill="1" applyBorder="1" applyAlignment="1">
      <alignment horizontal="center" vertical="center" wrapText="1"/>
    </xf>
    <xf numFmtId="0" fontId="23" fillId="0" borderId="0" xfId="0" applyFont="1" applyFill="1" applyAlignment="1">
      <alignment wrapText="1"/>
    </xf>
    <xf numFmtId="0" fontId="23"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2" fillId="10" borderId="18" xfId="0" applyNumberFormat="1" applyFont="1" applyFill="1" applyBorder="1" applyAlignment="1">
      <alignment horizontal="right" vertical="center" wrapText="1" indent="2"/>
    </xf>
    <xf numFmtId="0" fontId="7" fillId="0" borderId="0" xfId="0" applyFont="1" applyFill="1" applyBorder="1" applyAlignment="1">
      <alignment horizontal="left" vertical="center" indent="2"/>
    </xf>
    <xf numFmtId="169" fontId="1" fillId="0" borderId="0" xfId="0" applyNumberFormat="1" applyFont="1" applyAlignment="1">
      <alignment/>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Border="1" applyAlignment="1">
      <alignment vertical="center" wrapText="1"/>
    </xf>
    <xf numFmtId="169" fontId="24" fillId="2" borderId="0"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169" fontId="24" fillId="20" borderId="1" xfId="0" applyNumberFormat="1" applyFont="1" applyFill="1" applyBorder="1" applyAlignment="1">
      <alignment horizontal="center" vertical="center" wrapText="1"/>
    </xf>
    <xf numFmtId="169" fontId="24" fillId="20" borderId="1" xfId="0" applyNumberFormat="1" applyFont="1" applyFill="1" applyBorder="1" applyAlignment="1">
      <alignment horizontal="center" vertical="center"/>
    </xf>
    <xf numFmtId="169" fontId="14" fillId="20" borderId="1" xfId="0" applyNumberFormat="1" applyFont="1" applyFill="1" applyBorder="1" applyAlignment="1">
      <alignment horizontal="right" vertical="center" wrapText="1"/>
    </xf>
    <xf numFmtId="169" fontId="22" fillId="10" borderId="1" xfId="0" applyNumberFormat="1" applyFont="1" applyFill="1" applyBorder="1" applyAlignment="1">
      <alignment horizontal="right" vertical="center" wrapText="1"/>
    </xf>
    <xf numFmtId="0" fontId="0" fillId="0" borderId="0" xfId="0" applyAlignment="1">
      <alignment horizontal="right" indent="1"/>
    </xf>
    <xf numFmtId="169" fontId="14" fillId="20" borderId="19" xfId="0" applyNumberFormat="1" applyFont="1" applyFill="1" applyBorder="1" applyAlignment="1">
      <alignment horizontal="right" vertical="center" wrapText="1"/>
    </xf>
    <xf numFmtId="169" fontId="14" fillId="20" borderId="20" xfId="0" applyNumberFormat="1" applyFont="1" applyFill="1" applyBorder="1" applyAlignment="1">
      <alignment horizontal="right" vertical="center" wrapText="1"/>
    </xf>
    <xf numFmtId="169" fontId="22" fillId="10" borderId="21" xfId="0" applyNumberFormat="1" applyFont="1" applyFill="1" applyBorder="1" applyAlignment="1">
      <alignment horizontal="right" vertical="center" wrapText="1"/>
    </xf>
    <xf numFmtId="169" fontId="14" fillId="20" borderId="22" xfId="0" applyNumberFormat="1" applyFont="1" applyFill="1" applyBorder="1" applyAlignment="1">
      <alignment horizontal="right" vertical="center" wrapText="1"/>
    </xf>
    <xf numFmtId="0" fontId="21" fillId="10" borderId="23"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21" fillId="10" borderId="25" xfId="0" applyFont="1" applyFill="1" applyBorder="1" applyAlignment="1">
      <alignment horizontal="center" vertical="center" wrapText="1"/>
    </xf>
    <xf numFmtId="0" fontId="0" fillId="20" borderId="26" xfId="0" applyFill="1" applyBorder="1" applyAlignment="1">
      <alignment/>
    </xf>
    <xf numFmtId="169" fontId="22" fillId="10" borderId="1" xfId="0" applyNumberFormat="1" applyFont="1" applyFill="1" applyBorder="1" applyAlignment="1">
      <alignment horizontal="center" wrapText="1"/>
    </xf>
    <xf numFmtId="0" fontId="22" fillId="10" borderId="27" xfId="0" applyFont="1" applyFill="1" applyBorder="1" applyAlignment="1">
      <alignment horizontal="center" vertical="center"/>
    </xf>
    <xf numFmtId="169" fontId="22" fillId="10" borderId="28" xfId="0" applyNumberFormat="1" applyFont="1" applyFill="1" applyBorder="1" applyAlignment="1">
      <alignment horizontal="center" vertical="center" wrapText="1"/>
    </xf>
    <xf numFmtId="169" fontId="22" fillId="10" borderId="29" xfId="0" applyNumberFormat="1" applyFont="1" applyFill="1" applyBorder="1" applyAlignment="1">
      <alignment horizontal="center" vertical="center" wrapText="1"/>
    </xf>
    <xf numFmtId="169" fontId="22" fillId="0" borderId="0" xfId="0" applyNumberFormat="1" applyFont="1" applyFill="1" applyBorder="1" applyAlignment="1">
      <alignment wrapText="1"/>
    </xf>
    <xf numFmtId="169" fontId="22" fillId="10" borderId="30" xfId="0" applyNumberFormat="1" applyFont="1" applyFill="1" applyBorder="1" applyAlignment="1">
      <alignment horizontal="center" wrapText="1"/>
    </xf>
    <xf numFmtId="0" fontId="27" fillId="0" borderId="0" xfId="0" applyFont="1" applyAlignment="1" applyProtection="1">
      <alignment/>
      <protection hidden="1" locked="0"/>
    </xf>
    <xf numFmtId="0" fontId="0" fillId="10" borderId="26" xfId="0" applyFill="1" applyBorder="1" applyAlignment="1">
      <alignment/>
    </xf>
    <xf numFmtId="0" fontId="0" fillId="0" borderId="0" xfId="0" applyFill="1" applyBorder="1" applyAlignment="1">
      <alignment horizontal="left"/>
    </xf>
    <xf numFmtId="0" fontId="11" fillId="0" borderId="0" xfId="0" applyFont="1" applyAlignment="1">
      <alignment horizontal="left"/>
    </xf>
    <xf numFmtId="0" fontId="0" fillId="0" borderId="0" xfId="0" applyFill="1" applyBorder="1" applyAlignment="1">
      <alignment vertical="center"/>
    </xf>
    <xf numFmtId="0" fontId="32" fillId="0" borderId="0" xfId="0" applyFont="1" applyAlignment="1">
      <alignment horizontal="center"/>
    </xf>
    <xf numFmtId="169" fontId="31" fillId="0" borderId="0" xfId="0" applyNumberFormat="1" applyFont="1" applyFill="1" applyBorder="1" applyAlignment="1">
      <alignment vertical="center" wrapText="1"/>
    </xf>
    <xf numFmtId="0" fontId="2" fillId="0" borderId="0" xfId="0" applyFont="1" applyAlignment="1">
      <alignment/>
    </xf>
    <xf numFmtId="0" fontId="6" fillId="0" borderId="0" xfId="0" applyFont="1" applyFill="1" applyBorder="1" applyAlignment="1" applyProtection="1">
      <alignment horizontal="center"/>
      <protection locked="0"/>
    </xf>
    <xf numFmtId="169" fontId="14" fillId="0" borderId="0" xfId="0" applyNumberFormat="1" applyFont="1" applyFill="1" applyBorder="1" applyAlignment="1">
      <alignment horizontal="right" vertical="center" wrapText="1"/>
    </xf>
    <xf numFmtId="169" fontId="22" fillId="0" borderId="0" xfId="0" applyNumberFormat="1" applyFont="1" applyFill="1" applyBorder="1" applyAlignment="1">
      <alignment horizontal="right" vertical="center" wrapText="1"/>
    </xf>
    <xf numFmtId="169" fontId="22" fillId="10" borderId="1" xfId="0" applyNumberFormat="1" applyFont="1" applyFill="1" applyBorder="1" applyAlignment="1">
      <alignment horizontal="right" vertical="center" wrapText="1" indent="2"/>
    </xf>
    <xf numFmtId="169" fontId="22" fillId="10" borderId="14" xfId="0" applyNumberFormat="1" applyFont="1" applyFill="1" applyBorder="1" applyAlignment="1">
      <alignment horizontal="right" vertical="center" wrapText="1" indent="2"/>
    </xf>
    <xf numFmtId="169" fontId="39" fillId="6" borderId="1" xfId="50" applyNumberFormat="1" applyFont="1" applyFill="1" applyBorder="1" applyAlignment="1" applyProtection="1">
      <alignment horizontal="right" vertical="center" wrapText="1"/>
      <protection locked="0"/>
    </xf>
    <xf numFmtId="0" fontId="14" fillId="2" borderId="31" xfId="0" applyFont="1" applyFill="1" applyBorder="1" applyAlignment="1">
      <alignment vertical="center" wrapText="1"/>
    </xf>
    <xf numFmtId="0" fontId="21" fillId="10" borderId="32" xfId="0" applyFont="1" applyFill="1" applyBorder="1" applyAlignment="1">
      <alignment horizontal="left" vertical="center"/>
    </xf>
    <xf numFmtId="0" fontId="21" fillId="10" borderId="33" xfId="0" applyFont="1" applyFill="1" applyBorder="1" applyAlignment="1">
      <alignment horizontal="left" vertical="center"/>
    </xf>
    <xf numFmtId="0" fontId="21" fillId="10" borderId="34" xfId="0" applyFont="1" applyFill="1" applyBorder="1" applyAlignment="1">
      <alignment horizontal="left" vertical="center"/>
    </xf>
    <xf numFmtId="0" fontId="22" fillId="10" borderId="13" xfId="0" applyFont="1" applyFill="1" applyBorder="1" applyAlignment="1">
      <alignment horizontal="left" vertical="center"/>
    </xf>
    <xf numFmtId="171" fontId="24" fillId="20" borderId="1" xfId="0" applyNumberFormat="1" applyFont="1" applyFill="1" applyBorder="1" applyAlignment="1">
      <alignment horizontal="right" vertical="center" wrapText="1"/>
    </xf>
    <xf numFmtId="9" fontId="14" fillId="20" borderId="1" xfId="65" applyFont="1" applyFill="1" applyBorder="1" applyAlignment="1">
      <alignment horizontal="right" vertical="center" wrapText="1"/>
    </xf>
    <xf numFmtId="0" fontId="22"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20" borderId="1" xfId="65" applyNumberFormat="1" applyFont="1" applyFill="1" applyBorder="1" applyAlignment="1">
      <alignment horizontal="right" vertical="center" wrapText="1"/>
    </xf>
    <xf numFmtId="0" fontId="41" fillId="0" borderId="0" xfId="0" applyFont="1" applyFill="1" applyBorder="1" applyAlignment="1">
      <alignment horizontal="left" vertical="center"/>
    </xf>
    <xf numFmtId="9" fontId="14" fillId="2" borderId="0" xfId="65" applyFont="1" applyFill="1" applyBorder="1" applyAlignment="1">
      <alignment vertical="center" wrapText="1"/>
    </xf>
    <xf numFmtId="171" fontId="14" fillId="0" borderId="0" xfId="65" applyNumberFormat="1" applyFont="1" applyFill="1" applyBorder="1" applyAlignment="1">
      <alignment horizontal="right" vertical="center" wrapText="1"/>
    </xf>
    <xf numFmtId="0" fontId="21" fillId="10" borderId="32" xfId="0" applyFont="1" applyFill="1" applyBorder="1" applyAlignment="1">
      <alignment horizontal="centerContinuous" vertical="center"/>
    </xf>
    <xf numFmtId="0" fontId="21" fillId="10" borderId="35" xfId="0" applyFont="1" applyFill="1" applyBorder="1" applyAlignment="1">
      <alignment horizontal="centerContinuous" vertical="center"/>
    </xf>
    <xf numFmtId="0" fontId="21" fillId="10" borderId="18" xfId="0" applyFont="1" applyFill="1" applyBorder="1" applyAlignment="1">
      <alignment horizontal="centerContinuous" vertical="center"/>
    </xf>
    <xf numFmtId="169" fontId="31" fillId="10" borderId="1" xfId="0" applyNumberFormat="1" applyFont="1" applyFill="1" applyBorder="1" applyAlignment="1">
      <alignment vertical="center" wrapText="1"/>
    </xf>
    <xf numFmtId="1" fontId="60" fillId="0" borderId="0" xfId="64" applyNumberFormat="1" applyFont="1" applyFill="1" applyBorder="1" applyAlignment="1" applyProtection="1">
      <alignment horizontal="center" vertical="top" wrapText="1"/>
      <protection hidden="1" locked="0"/>
    </xf>
    <xf numFmtId="9" fontId="14" fillId="0" borderId="17" xfId="64" applyFont="1" applyFill="1" applyBorder="1" applyAlignment="1">
      <alignment horizontal="right" vertical="center" wrapText="1" indent="4"/>
    </xf>
    <xf numFmtId="0" fontId="22" fillId="0" borderId="31" xfId="0" applyFont="1" applyFill="1" applyBorder="1" applyAlignment="1">
      <alignment horizontal="left" vertical="center"/>
    </xf>
    <xf numFmtId="0" fontId="22" fillId="0" borderId="0" xfId="0" applyFont="1" applyFill="1" applyBorder="1" applyAlignment="1">
      <alignment horizontal="left" vertical="center"/>
    </xf>
    <xf numFmtId="0" fontId="58" fillId="0" borderId="0" xfId="0" applyFont="1" applyAlignment="1">
      <alignment/>
    </xf>
    <xf numFmtId="0" fontId="61" fillId="0" borderId="0" xfId="0" applyFont="1" applyAlignment="1">
      <alignment horizontal="left" vertical="center"/>
    </xf>
    <xf numFmtId="0" fontId="62" fillId="0" borderId="0" xfId="0" applyFont="1" applyFill="1" applyBorder="1" applyAlignment="1" applyProtection="1">
      <alignment horizontal="left"/>
      <protection/>
    </xf>
    <xf numFmtId="0" fontId="63" fillId="0" borderId="0" xfId="0" applyFont="1" applyAlignment="1">
      <alignment horizontal="centerContinuous" wrapText="1"/>
    </xf>
    <xf numFmtId="0" fontId="2" fillId="0" borderId="0" xfId="0" applyFont="1" applyAlignment="1">
      <alignment horizontal="centerContinuous" wrapText="1"/>
    </xf>
    <xf numFmtId="0" fontId="2" fillId="0" borderId="0" xfId="0" applyFont="1" applyAlignment="1">
      <alignment wrapText="1"/>
    </xf>
    <xf numFmtId="0" fontId="2" fillId="0" borderId="0" xfId="0" applyFont="1" applyAlignment="1">
      <alignment/>
    </xf>
    <xf numFmtId="0" fontId="58" fillId="0" borderId="0" xfId="0" applyFont="1" applyFill="1" applyBorder="1" applyAlignment="1" applyProtection="1">
      <alignment horizontal="left" vertical="center"/>
      <protection/>
    </xf>
    <xf numFmtId="0" fontId="58" fillId="0" borderId="0" xfId="0" applyFont="1" applyBorder="1" applyAlignment="1">
      <alignment/>
    </xf>
    <xf numFmtId="9" fontId="14" fillId="0" borderId="31" xfId="65" applyFont="1" applyFill="1" applyBorder="1" applyAlignment="1" applyProtection="1">
      <alignment horizontal="right" vertical="center" wrapText="1"/>
      <protection locked="0"/>
    </xf>
    <xf numFmtId="0" fontId="40" fillId="0" borderId="0" xfId="0" applyFont="1" applyBorder="1" applyAlignment="1">
      <alignment horizontal="left" vertical="center"/>
    </xf>
    <xf numFmtId="0" fontId="13" fillId="0" borderId="0" xfId="48" applyFont="1" applyFill="1" applyBorder="1" applyAlignment="1">
      <alignment horizontal="left" vertical="center" indent="2"/>
    </xf>
    <xf numFmtId="0" fontId="34" fillId="0" borderId="0" xfId="48" applyFont="1" applyFill="1" applyBorder="1" applyAlignment="1">
      <alignment horizontal="left" vertical="center" indent="1"/>
    </xf>
    <xf numFmtId="0" fontId="65" fillId="0" borderId="0" xfId="0" applyFont="1" applyFill="1" applyBorder="1" applyAlignment="1">
      <alignment horizontal="left" vertical="top"/>
    </xf>
    <xf numFmtId="0" fontId="22" fillId="10" borderId="13" xfId="0" applyFont="1" applyFill="1" applyBorder="1" applyAlignment="1">
      <alignment horizontal="left" vertical="center" wrapText="1"/>
    </xf>
    <xf numFmtId="0" fontId="66" fillId="0" borderId="0" xfId="0" applyFont="1" applyFill="1" applyBorder="1" applyAlignment="1">
      <alignment horizontal="left" vertical="center" indent="2"/>
    </xf>
    <xf numFmtId="9" fontId="14" fillId="8" borderId="1" xfId="64" applyFont="1" applyFill="1" applyBorder="1" applyAlignment="1">
      <alignment horizontal="right" vertical="center" wrapText="1" indent="4"/>
    </xf>
    <xf numFmtId="169" fontId="14" fillId="8" borderId="1" xfId="0" applyNumberFormat="1" applyFont="1" applyFill="1" applyBorder="1" applyAlignment="1" applyProtection="1">
      <alignment horizontal="center" vertical="center" wrapText="1"/>
      <protection locked="0"/>
    </xf>
    <xf numFmtId="49" fontId="39" fillId="8" borderId="1" xfId="0" applyNumberFormat="1" applyFont="1" applyFill="1" applyBorder="1" applyAlignment="1" applyProtection="1">
      <alignment horizontal="center" vertical="center" wrapText="1"/>
      <protection locked="0"/>
    </xf>
    <xf numFmtId="0" fontId="39" fillId="8" borderId="1" xfId="0" applyFont="1" applyFill="1" applyBorder="1" applyAlignment="1" applyProtection="1">
      <alignment horizontal="center" vertical="center" wrapText="1"/>
      <protection locked="0"/>
    </xf>
    <xf numFmtId="0" fontId="39" fillId="8" borderId="1" xfId="0" applyFont="1" applyFill="1" applyBorder="1" applyAlignment="1" applyProtection="1">
      <alignment horizontal="center"/>
      <protection locked="0"/>
    </xf>
    <xf numFmtId="49" fontId="39" fillId="8" borderId="1" xfId="0" applyNumberFormat="1" applyFont="1" applyFill="1" applyBorder="1" applyAlignment="1" applyProtection="1">
      <alignment horizontal="right" vertical="center" wrapText="1"/>
      <protection locked="0"/>
    </xf>
    <xf numFmtId="169" fontId="39" fillId="8" borderId="1" xfId="0" applyNumberFormat="1" applyFont="1" applyFill="1" applyBorder="1" applyAlignment="1" applyProtection="1">
      <alignment horizontal="right" vertical="center" wrapText="1"/>
      <protection locked="0"/>
    </xf>
    <xf numFmtId="179" fontId="39" fillId="8" borderId="1" xfId="0" applyNumberFormat="1" applyFont="1" applyFill="1" applyBorder="1" applyAlignment="1" applyProtection="1">
      <alignment horizontal="right" vertical="center" wrapText="1"/>
      <protection locked="0"/>
    </xf>
    <xf numFmtId="0" fontId="20" fillId="0" borderId="0" xfId="0" applyFont="1" applyAlignment="1">
      <alignment horizontal="left"/>
    </xf>
    <xf numFmtId="0" fontId="6" fillId="8" borderId="26" xfId="0" applyFont="1" applyFill="1" applyBorder="1" applyAlignment="1" applyProtection="1">
      <alignment horizontal="center"/>
      <protection locked="0"/>
    </xf>
    <xf numFmtId="2" fontId="14" fillId="8" borderId="36" xfId="0" applyNumberFormat="1" applyFont="1" applyFill="1" applyBorder="1" applyAlignment="1" applyProtection="1">
      <alignment horizontal="center" vertical="center" wrapText="1"/>
      <protection locked="0"/>
    </xf>
    <xf numFmtId="169" fontId="14" fillId="8" borderId="37" xfId="0" applyNumberFormat="1" applyFont="1" applyFill="1" applyBorder="1" applyAlignment="1" applyProtection="1">
      <alignment horizontal="center" vertical="center" wrapText="1"/>
      <protection locked="0"/>
    </xf>
    <xf numFmtId="2" fontId="14" fillId="8" borderId="38" xfId="0" applyNumberFormat="1" applyFont="1" applyFill="1" applyBorder="1" applyAlignment="1" applyProtection="1">
      <alignment horizontal="center" vertical="center" wrapText="1"/>
      <protection locked="0"/>
    </xf>
    <xf numFmtId="2" fontId="14" fillId="8" borderId="39" xfId="0" applyNumberFormat="1" applyFont="1" applyFill="1" applyBorder="1" applyAlignment="1" applyProtection="1">
      <alignment horizontal="center" vertical="center" wrapText="1"/>
      <protection locked="0"/>
    </xf>
    <xf numFmtId="169" fontId="14" fillId="8" borderId="40" xfId="0" applyNumberFormat="1" applyFont="1" applyFill="1" applyBorder="1" applyAlignment="1" applyProtection="1">
      <alignment horizontal="center" vertical="center" wrapText="1"/>
      <protection locked="0"/>
    </xf>
    <xf numFmtId="0" fontId="11" fillId="0" borderId="0" xfId="0" applyFont="1" applyAlignment="1">
      <alignment horizontal="left"/>
    </xf>
    <xf numFmtId="0" fontId="21" fillId="10" borderId="41" xfId="0" applyFont="1" applyFill="1" applyBorder="1" applyAlignment="1">
      <alignment horizontal="center" vertical="center"/>
    </xf>
    <xf numFmtId="0" fontId="1" fillId="0" borderId="0" xfId="0" applyFont="1" applyFill="1" applyAlignment="1">
      <alignment vertical="center" wrapText="1"/>
    </xf>
    <xf numFmtId="0" fontId="21" fillId="10"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Fill="1" applyBorder="1" applyAlignment="1">
      <alignment horizontal="center" vertical="center" wrapText="1"/>
    </xf>
    <xf numFmtId="0" fontId="38"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44" xfId="0" applyNumberFormat="1" applyFont="1" applyFill="1" applyBorder="1" applyAlignment="1">
      <alignment vertical="center" wrapText="1"/>
    </xf>
    <xf numFmtId="169" fontId="14" fillId="8" borderId="45" xfId="0" applyNumberFormat="1" applyFont="1" applyFill="1" applyBorder="1" applyAlignment="1">
      <alignment vertical="center" wrapText="1"/>
    </xf>
    <xf numFmtId="169" fontId="14" fillId="8" borderId="46" xfId="0" applyNumberFormat="1" applyFont="1" applyFill="1" applyBorder="1" applyAlignment="1">
      <alignment vertical="center" wrapText="1"/>
    </xf>
    <xf numFmtId="169" fontId="39" fillId="8" borderId="1" xfId="0" applyNumberFormat="1" applyFont="1" applyFill="1" applyBorder="1" applyAlignment="1" applyProtection="1">
      <alignment horizontal="center" vertical="center" wrapText="1"/>
      <protection locked="0"/>
    </xf>
    <xf numFmtId="0" fontId="24" fillId="0" borderId="0" xfId="0" applyFont="1" applyFill="1" applyBorder="1" applyAlignment="1">
      <alignment horizontal="right" vertical="center" indent="1"/>
    </xf>
    <xf numFmtId="171" fontId="14" fillId="20" borderId="0" xfId="65" applyNumberFormat="1" applyFont="1" applyFill="1" applyBorder="1" applyAlignment="1">
      <alignment horizontal="right" vertical="center" wrapText="1"/>
    </xf>
    <xf numFmtId="0" fontId="4" fillId="0" borderId="0" xfId="0" applyFont="1" applyAlignment="1">
      <alignment vertical="center"/>
    </xf>
    <xf numFmtId="0" fontId="59" fillId="0" borderId="0" xfId="0" applyFont="1" applyAlignment="1">
      <alignment horizontal="left" vertical="center" indent="1"/>
    </xf>
    <xf numFmtId="0" fontId="58" fillId="0" borderId="0" xfId="0" applyFont="1" applyFill="1" applyBorder="1" applyAlignment="1">
      <alignment vertical="center"/>
    </xf>
    <xf numFmtId="0" fontId="66" fillId="0" borderId="0" xfId="0" applyFont="1" applyAlignment="1">
      <alignment horizontal="right" vertical="center"/>
    </xf>
    <xf numFmtId="183" fontId="66" fillId="0" borderId="0" xfId="0" applyNumberFormat="1" applyFont="1" applyBorder="1" applyAlignment="1">
      <alignment horizontal="left" vertical="center"/>
    </xf>
    <xf numFmtId="0" fontId="4" fillId="0" borderId="47" xfId="0" applyFont="1" applyFill="1" applyBorder="1" applyAlignment="1">
      <alignment horizontal="left" vertical="center" indent="2"/>
    </xf>
    <xf numFmtId="0" fontId="0" fillId="0" borderId="0" xfId="0" applyBorder="1" applyAlignment="1">
      <alignment horizontal="left" indent="2"/>
    </xf>
    <xf numFmtId="0" fontId="21" fillId="10" borderId="48"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6" fillId="0" borderId="0" xfId="0" applyFont="1" applyAlignment="1">
      <alignment/>
    </xf>
    <xf numFmtId="0" fontId="1" fillId="0" borderId="0" xfId="0" applyFont="1" applyFill="1" applyBorder="1" applyAlignment="1">
      <alignment vertical="top" wrapText="1"/>
    </xf>
    <xf numFmtId="0" fontId="21" fillId="10" borderId="15" xfId="0" applyFont="1" applyFill="1" applyBorder="1" applyAlignment="1">
      <alignment horizontal="left" vertical="center" wrapText="1"/>
    </xf>
    <xf numFmtId="169" fontId="21" fillId="10" borderId="25" xfId="0" applyNumberFormat="1" applyFont="1" applyFill="1" applyBorder="1" applyAlignment="1">
      <alignment horizontal="center" vertical="center" wrapText="1"/>
    </xf>
    <xf numFmtId="169" fontId="14" fillId="8" borderId="1" xfId="0" applyNumberFormat="1" applyFont="1" applyFill="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171" fontId="64" fillId="0" borderId="0" xfId="0" applyNumberFormat="1" applyFont="1" applyFill="1" applyBorder="1" applyAlignment="1">
      <alignment horizontal="right" vertical="center" wrapText="1" indent="2"/>
    </xf>
    <xf numFmtId="0" fontId="70" fillId="0" borderId="0" xfId="0" applyFont="1" applyAlignment="1">
      <alignment/>
    </xf>
    <xf numFmtId="0" fontId="71" fillId="0" borderId="0" xfId="0" applyFont="1" applyFill="1" applyBorder="1" applyAlignment="1">
      <alignment horizontal="left" vertical="top"/>
    </xf>
    <xf numFmtId="0" fontId="1" fillId="0" borderId="0" xfId="0" applyFont="1" applyFill="1" applyBorder="1" applyAlignment="1">
      <alignment horizontal="left"/>
    </xf>
    <xf numFmtId="0" fontId="1" fillId="0" borderId="0" xfId="0" applyFont="1" applyBorder="1" applyAlignment="1">
      <alignment horizontal="center" vertical="center"/>
    </xf>
    <xf numFmtId="0" fontId="0" fillId="0" borderId="0" xfId="0" applyBorder="1" applyAlignment="1">
      <alignment horizontal="left"/>
    </xf>
    <xf numFmtId="0" fontId="35" fillId="0" borderId="0" xfId="0" applyFont="1" applyFill="1" applyBorder="1" applyAlignment="1" applyProtection="1">
      <alignment horizontal="left" vertical="center" indent="2"/>
      <protection locked="0"/>
    </xf>
    <xf numFmtId="0" fontId="1" fillId="0" borderId="0" xfId="0" applyFont="1" applyFill="1" applyBorder="1" applyAlignment="1">
      <alignment horizontal="left" vertical="center" indent="1"/>
    </xf>
    <xf numFmtId="0" fontId="9" fillId="0" borderId="0" xfId="0" applyNumberFormat="1" applyFont="1" applyFill="1" applyBorder="1" applyAlignment="1">
      <alignment horizontal="left" vertical="center" indent="1"/>
    </xf>
    <xf numFmtId="0" fontId="36" fillId="0" borderId="0" xfId="0" applyFont="1" applyFill="1" applyBorder="1" applyAlignment="1">
      <alignment horizontal="left" vertical="center" indent="1"/>
    </xf>
    <xf numFmtId="0" fontId="73" fillId="0" borderId="0" xfId="0" applyFont="1" applyFill="1" applyBorder="1" applyAlignment="1">
      <alignment horizontal="left" vertical="center"/>
    </xf>
    <xf numFmtId="0" fontId="0" fillId="0" borderId="0" xfId="0" applyFont="1" applyAlignment="1">
      <alignment/>
    </xf>
    <xf numFmtId="0" fontId="74" fillId="0" borderId="0" xfId="0" applyFont="1" applyFill="1" applyBorder="1" applyAlignment="1">
      <alignment horizontal="left" vertical="center"/>
    </xf>
    <xf numFmtId="0" fontId="12" fillId="0" borderId="0" xfId="0" applyFont="1" applyAlignment="1">
      <alignment horizontal="left"/>
    </xf>
    <xf numFmtId="0" fontId="4" fillId="0" borderId="0" xfId="0" applyNumberFormat="1" applyFont="1" applyFill="1" applyBorder="1" applyAlignment="1">
      <alignment horizontal="centerContinuous"/>
    </xf>
    <xf numFmtId="0" fontId="57" fillId="10" borderId="49" xfId="0" applyFont="1" applyFill="1" applyBorder="1" applyAlignment="1">
      <alignment horizontal="center"/>
    </xf>
    <xf numFmtId="10" fontId="14" fillId="2" borderId="50" xfId="64" applyNumberFormat="1" applyFont="1" applyFill="1" applyBorder="1" applyAlignment="1" applyProtection="1">
      <alignment horizontal="center" vertical="top" wrapText="1"/>
      <protection locked="0"/>
    </xf>
    <xf numFmtId="0" fontId="78" fillId="0" borderId="0" xfId="0" applyFont="1" applyFill="1" applyBorder="1" applyAlignment="1">
      <alignment horizontal="left" indent="2"/>
    </xf>
    <xf numFmtId="0" fontId="1" fillId="0" borderId="0" xfId="61">
      <alignment/>
      <protection/>
    </xf>
    <xf numFmtId="0" fontId="1" fillId="0" borderId="0" xfId="61" applyBorder="1">
      <alignment/>
      <protection/>
    </xf>
    <xf numFmtId="0" fontId="1" fillId="0" borderId="0" xfId="61" applyBorder="1" applyAlignment="1">
      <alignment horizontal="center"/>
      <protection/>
    </xf>
    <xf numFmtId="0" fontId="7" fillId="0" borderId="0" xfId="61" applyFont="1" applyFill="1" applyBorder="1" applyAlignment="1">
      <alignment horizontal="center" vertical="center" wrapText="1"/>
      <protection/>
    </xf>
    <xf numFmtId="0" fontId="7" fillId="10" borderId="51" xfId="61" applyFont="1" applyFill="1" applyBorder="1" applyAlignment="1">
      <alignment horizontal="center" vertical="center" wrapText="1"/>
      <protection/>
    </xf>
    <xf numFmtId="0" fontId="7" fillId="10" borderId="52" xfId="61" applyFont="1" applyFill="1" applyBorder="1" applyAlignment="1">
      <alignment horizontal="center" vertical="center" wrapText="1"/>
      <protection/>
    </xf>
    <xf numFmtId="0" fontId="7" fillId="10" borderId="53" xfId="61" applyFont="1" applyFill="1" applyBorder="1" applyAlignment="1">
      <alignment horizontal="center" vertical="center" wrapText="1"/>
      <protection/>
    </xf>
    <xf numFmtId="0" fontId="7" fillId="10" borderId="24" xfId="61" applyFont="1" applyFill="1" applyBorder="1" applyAlignment="1">
      <alignment horizontal="center" vertical="center" wrapText="1"/>
      <protection/>
    </xf>
    <xf numFmtId="0" fontId="7" fillId="10" borderId="54" xfId="61" applyFont="1" applyFill="1" applyBorder="1" applyAlignment="1">
      <alignment horizontal="center" vertical="center" wrapText="1"/>
      <protection/>
    </xf>
    <xf numFmtId="0" fontId="7" fillId="10" borderId="55" xfId="61" applyFont="1" applyFill="1" applyBorder="1" applyAlignment="1">
      <alignment horizontal="center" vertical="center" wrapText="1"/>
      <protection/>
    </xf>
    <xf numFmtId="0" fontId="9" fillId="0" borderId="0" xfId="0" applyFont="1" applyFill="1" applyBorder="1" applyAlignment="1">
      <alignment horizontal="right" vertical="center" indent="2"/>
    </xf>
    <xf numFmtId="169" fontId="1" fillId="20" borderId="56" xfId="61" applyNumberFormat="1" applyFont="1" applyFill="1" applyBorder="1" applyAlignment="1">
      <alignment horizontal="center" vertical="center"/>
      <protection/>
    </xf>
    <xf numFmtId="169" fontId="1" fillId="20" borderId="57" xfId="61" applyNumberFormat="1" applyFont="1" applyFill="1" applyBorder="1" applyAlignment="1">
      <alignment horizontal="center" vertical="center"/>
      <protection/>
    </xf>
    <xf numFmtId="169" fontId="1" fillId="20" borderId="58" xfId="61" applyNumberFormat="1" applyFont="1" applyFill="1" applyBorder="1" applyAlignment="1">
      <alignment horizontal="center" vertical="center"/>
      <protection/>
    </xf>
    <xf numFmtId="169" fontId="1" fillId="20" borderId="59" xfId="61" applyNumberFormat="1" applyFont="1" applyFill="1" applyBorder="1" applyAlignment="1">
      <alignment horizontal="center" vertical="center"/>
      <protection/>
    </xf>
    <xf numFmtId="10" fontId="1" fillId="20" borderId="60" xfId="64" applyNumberFormat="1" applyFont="1" applyFill="1" applyBorder="1" applyAlignment="1" applyProtection="1">
      <alignment horizontal="center" vertical="center" wrapText="1"/>
      <protection locked="0"/>
    </xf>
    <xf numFmtId="169" fontId="1" fillId="20" borderId="61" xfId="61" applyNumberFormat="1" applyFont="1" applyFill="1" applyBorder="1" applyAlignment="1">
      <alignment horizontal="center" vertical="center"/>
      <protection/>
    </xf>
    <xf numFmtId="169" fontId="1" fillId="20" borderId="62" xfId="61" applyNumberFormat="1" applyFont="1" applyFill="1" applyBorder="1" applyAlignment="1">
      <alignment horizontal="center" vertical="center"/>
      <protection/>
    </xf>
    <xf numFmtId="10" fontId="1" fillId="20" borderId="46" xfId="64" applyNumberFormat="1" applyFont="1" applyFill="1" applyBorder="1" applyAlignment="1" applyProtection="1">
      <alignment horizontal="center" vertical="center" wrapText="1"/>
      <protection locked="0"/>
    </xf>
    <xf numFmtId="169" fontId="1" fillId="20" borderId="63" xfId="61" applyNumberFormat="1" applyFont="1" applyFill="1" applyBorder="1" applyAlignment="1">
      <alignment horizontal="center" vertical="center"/>
      <protection/>
    </xf>
    <xf numFmtId="169" fontId="1" fillId="20" borderId="64" xfId="61" applyNumberFormat="1" applyFont="1" applyFill="1" applyBorder="1" applyAlignment="1">
      <alignment horizontal="center" vertical="center"/>
      <protection/>
    </xf>
    <xf numFmtId="10" fontId="1" fillId="20" borderId="65" xfId="64" applyNumberFormat="1" applyFont="1" applyFill="1" applyBorder="1" applyAlignment="1" applyProtection="1">
      <alignment horizontal="center" vertical="center" wrapText="1"/>
      <protection locked="0"/>
    </xf>
    <xf numFmtId="169" fontId="1" fillId="20" borderId="66" xfId="61" applyNumberFormat="1" applyFont="1" applyFill="1" applyBorder="1" applyAlignment="1">
      <alignment horizontal="center" vertical="center"/>
      <protection/>
    </xf>
    <xf numFmtId="169" fontId="1" fillId="20" borderId="67" xfId="61" applyNumberFormat="1" applyFont="1" applyFill="1" applyBorder="1" applyAlignment="1">
      <alignment horizontal="center" vertical="center"/>
      <protection/>
    </xf>
    <xf numFmtId="10" fontId="1" fillId="20" borderId="68" xfId="64" applyNumberFormat="1" applyFont="1" applyFill="1" applyBorder="1" applyAlignment="1" applyProtection="1">
      <alignment horizontal="center" vertical="center" wrapText="1"/>
      <protection locked="0"/>
    </xf>
    <xf numFmtId="0" fontId="7" fillId="10" borderId="48" xfId="61" applyFont="1" applyFill="1" applyBorder="1" applyAlignment="1">
      <alignment horizontal="left" vertical="center" wrapText="1" indent="2"/>
      <protection/>
    </xf>
    <xf numFmtId="0" fontId="4" fillId="10" borderId="69" xfId="0" applyFont="1" applyFill="1" applyBorder="1" applyAlignment="1">
      <alignment horizontal="left" vertical="center" wrapText="1"/>
    </xf>
    <xf numFmtId="0" fontId="4" fillId="10" borderId="70" xfId="0" applyFont="1" applyFill="1" applyBorder="1" applyAlignment="1">
      <alignment horizontal="left" vertical="center" wrapText="1"/>
    </xf>
    <xf numFmtId="0" fontId="4" fillId="10" borderId="71" xfId="0" applyFont="1" applyFill="1" applyBorder="1" applyAlignment="1">
      <alignment horizontal="left" vertical="center" wrapText="1"/>
    </xf>
    <xf numFmtId="0" fontId="4" fillId="10" borderId="72" xfId="0" applyFont="1" applyFill="1" applyBorder="1" applyAlignment="1">
      <alignment horizontal="left" vertical="center" wrapText="1"/>
    </xf>
    <xf numFmtId="0" fontId="4" fillId="10" borderId="73" xfId="0" applyFont="1" applyFill="1" applyBorder="1" applyAlignment="1">
      <alignment horizontal="left" vertical="center" wrapText="1"/>
    </xf>
    <xf numFmtId="0" fontId="4" fillId="10" borderId="74" xfId="0" applyFont="1" applyFill="1" applyBorder="1" applyAlignment="1">
      <alignment horizontal="center" vertical="center"/>
    </xf>
    <xf numFmtId="169" fontId="1" fillId="20" borderId="49" xfId="61" applyNumberFormat="1" applyFont="1" applyFill="1" applyBorder="1" applyAlignment="1">
      <alignment horizontal="center" vertical="center"/>
      <protection/>
    </xf>
    <xf numFmtId="169" fontId="1" fillId="20" borderId="75" xfId="61" applyNumberFormat="1" applyFont="1" applyFill="1" applyBorder="1" applyAlignment="1">
      <alignment horizontal="center" vertical="center"/>
      <protection/>
    </xf>
    <xf numFmtId="169" fontId="1" fillId="20" borderId="76" xfId="61" applyNumberFormat="1" applyFont="1" applyFill="1" applyBorder="1" applyAlignment="1">
      <alignment horizontal="center" vertical="center"/>
      <protection/>
    </xf>
    <xf numFmtId="169" fontId="1" fillId="20" borderId="77" xfId="61" applyNumberFormat="1" applyFont="1" applyFill="1" applyBorder="1" applyAlignment="1">
      <alignment horizontal="center" vertical="center"/>
      <protection/>
    </xf>
    <xf numFmtId="169" fontId="1" fillId="20" borderId="78" xfId="61" applyNumberFormat="1" applyFont="1" applyFill="1" applyBorder="1" applyAlignment="1">
      <alignment horizontal="center" vertical="center"/>
      <protection/>
    </xf>
    <xf numFmtId="0" fontId="1" fillId="20" borderId="4" xfId="0" applyFont="1" applyFill="1" applyBorder="1" applyAlignment="1">
      <alignment horizontal="left" vertical="center" indent="1"/>
    </xf>
    <xf numFmtId="0" fontId="14" fillId="20" borderId="4" xfId="0" applyFont="1" applyFill="1" applyBorder="1" applyAlignment="1">
      <alignment horizontal="left" vertical="center" indent="1"/>
    </xf>
    <xf numFmtId="0" fontId="1" fillId="6" borderId="79" xfId="0" applyFont="1" applyFill="1" applyBorder="1" applyAlignment="1">
      <alignment horizontal="left" vertical="center" indent="1"/>
    </xf>
    <xf numFmtId="169" fontId="39" fillId="0" borderId="0" xfId="50" applyNumberFormat="1" applyFont="1" applyFill="1" applyBorder="1" applyAlignment="1" applyProtection="1">
      <alignment horizontal="right" vertical="center" wrapText="1"/>
      <protection locked="0"/>
    </xf>
    <xf numFmtId="0" fontId="21" fillId="10" borderId="14" xfId="0" applyFont="1" applyFill="1" applyBorder="1" applyAlignment="1">
      <alignment horizontal="center" vertical="center" wrapText="1"/>
    </xf>
    <xf numFmtId="0" fontId="14" fillId="0" borderId="0" xfId="0" applyFont="1" applyFill="1" applyAlignment="1">
      <alignment vertical="top"/>
    </xf>
    <xf numFmtId="0" fontId="14" fillId="0" borderId="0" xfId="0" applyNumberFormat="1" applyFont="1" applyFill="1" applyAlignment="1">
      <alignment/>
    </xf>
    <xf numFmtId="181" fontId="39" fillId="8" borderId="1" xfId="0" applyNumberFormat="1" applyFont="1" applyFill="1" applyBorder="1" applyAlignment="1" applyProtection="1">
      <alignment horizontal="center" vertical="center" wrapText="1"/>
      <protection locked="0"/>
    </xf>
    <xf numFmtId="0" fontId="81" fillId="20" borderId="1" xfId="0" applyNumberFormat="1" applyFont="1" applyFill="1" applyBorder="1" applyAlignment="1" applyProtection="1">
      <alignment horizontal="center" vertical="center" wrapText="1"/>
      <protection/>
    </xf>
    <xf numFmtId="0" fontId="81" fillId="20" borderId="80" xfId="0" applyNumberFormat="1" applyFont="1" applyFill="1" applyBorder="1" applyAlignment="1" applyProtection="1">
      <alignment horizontal="center" vertical="center" wrapText="1"/>
      <protection/>
    </xf>
    <xf numFmtId="0" fontId="81" fillId="20" borderId="37" xfId="0" applyNumberFormat="1" applyFont="1" applyFill="1" applyBorder="1" applyAlignment="1" applyProtection="1">
      <alignment horizontal="center" vertical="center" wrapText="1"/>
      <protection/>
    </xf>
    <xf numFmtId="0" fontId="81" fillId="20" borderId="1" xfId="0" applyNumberFormat="1" applyFont="1" applyFill="1" applyBorder="1" applyAlignment="1" applyProtection="1">
      <alignment horizontal="left" vertical="center" wrapText="1" indent="2"/>
      <protection/>
    </xf>
    <xf numFmtId="0" fontId="81" fillId="20" borderId="80" xfId="0" applyNumberFormat="1" applyFont="1" applyFill="1" applyBorder="1" applyAlignment="1" applyProtection="1">
      <alignment horizontal="left" vertical="center" wrapText="1" indent="2"/>
      <protection/>
    </xf>
    <xf numFmtId="0" fontId="81" fillId="20" borderId="37" xfId="0" applyNumberFormat="1" applyFont="1" applyFill="1" applyBorder="1" applyAlignment="1" applyProtection="1">
      <alignment horizontal="left" vertical="center" wrapText="1" indent="2"/>
      <protection/>
    </xf>
    <xf numFmtId="0" fontId="21" fillId="10" borderId="48" xfId="0" applyFont="1" applyFill="1" applyBorder="1" applyAlignment="1">
      <alignment horizontal="left" vertical="center"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4" fillId="0" borderId="0" xfId="0" applyFont="1" applyAlignment="1">
      <alignment horizontal="center" vertical="center"/>
    </xf>
    <xf numFmtId="49" fontId="39" fillId="20" borderId="1" xfId="0" applyNumberFormat="1" applyFont="1" applyFill="1" applyBorder="1" applyAlignment="1" applyProtection="1">
      <alignment horizontal="center" vertical="center" wrapText="1"/>
      <protection/>
    </xf>
    <xf numFmtId="0" fontId="21" fillId="10" borderId="81" xfId="0" applyFont="1" applyFill="1" applyBorder="1" applyAlignment="1">
      <alignment horizontal="center" vertical="center" wrapText="1"/>
    </xf>
    <xf numFmtId="0" fontId="14" fillId="0" borderId="0" xfId="0" applyFont="1" applyAlignment="1">
      <alignment vertical="center"/>
    </xf>
    <xf numFmtId="169" fontId="39" fillId="6" borderId="81" xfId="50" applyNumberFormat="1" applyFont="1" applyFill="1" applyBorder="1" applyAlignment="1" applyProtection="1">
      <alignment horizontal="right" vertical="center" wrapText="1"/>
      <protection locked="0"/>
    </xf>
    <xf numFmtId="169" fontId="39" fillId="6" borderId="14" xfId="50" applyNumberFormat="1" applyFont="1" applyFill="1" applyBorder="1" applyAlignment="1" applyProtection="1">
      <alignment horizontal="right" vertical="center" wrapText="1"/>
      <protection locked="0"/>
    </xf>
    <xf numFmtId="169" fontId="22" fillId="10" borderId="81" xfId="0" applyNumberFormat="1" applyFont="1" applyFill="1" applyBorder="1" applyAlignment="1">
      <alignment horizontal="right" vertical="center" wrapText="1" indent="2"/>
    </xf>
    <xf numFmtId="0" fontId="1" fillId="0" borderId="0" xfId="0" applyFont="1" applyFill="1" applyAlignment="1">
      <alignment horizontal="center" vertical="center"/>
    </xf>
    <xf numFmtId="0" fontId="1" fillId="20" borderId="81" xfId="0" applyFont="1" applyFill="1" applyBorder="1" applyAlignment="1">
      <alignment horizontal="center" vertical="center" wrapText="1"/>
    </xf>
    <xf numFmtId="0" fontId="12" fillId="0" borderId="0" xfId="0" applyFont="1" applyFill="1" applyAlignment="1">
      <alignment horizontal="centerContinuous" wrapText="1"/>
    </xf>
    <xf numFmtId="0" fontId="14" fillId="0" borderId="0" xfId="0" applyFont="1" applyFill="1" applyAlignment="1">
      <alignment horizontal="centerContinuous" wrapText="1"/>
    </xf>
    <xf numFmtId="0" fontId="14" fillId="0" borderId="0" xfId="0" applyFont="1" applyFill="1" applyBorder="1" applyAlignment="1">
      <alignment vertical="center"/>
    </xf>
    <xf numFmtId="0" fontId="13" fillId="0" borderId="0" xfId="0" applyFont="1" applyFill="1" applyAlignment="1">
      <alignment/>
    </xf>
    <xf numFmtId="0" fontId="1" fillId="5" borderId="13"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39" fillId="20" borderId="1" xfId="0" applyNumberFormat="1" applyFont="1" applyFill="1" applyBorder="1" applyAlignment="1" applyProtection="1">
      <alignment horizontal="left" vertical="center" wrapText="1" indent="1"/>
      <protection/>
    </xf>
    <xf numFmtId="197" fontId="39" fillId="8" borderId="1" xfId="0" applyNumberFormat="1" applyFont="1" applyFill="1" applyBorder="1" applyAlignment="1" applyProtection="1">
      <alignment horizontal="right" vertical="center" wrapText="1"/>
      <protection locked="0"/>
    </xf>
    <xf numFmtId="198" fontId="39" fillId="8" borderId="1" xfId="0" applyNumberFormat="1" applyFont="1" applyFill="1" applyBorder="1" applyAlignment="1" applyProtection="1">
      <alignment horizontal="right" vertical="center" wrapText="1"/>
      <protection locked="0"/>
    </xf>
    <xf numFmtId="0" fontId="39" fillId="8" borderId="82" xfId="0" applyNumberFormat="1" applyFont="1" applyFill="1" applyBorder="1" applyAlignment="1" applyProtection="1">
      <alignment horizontal="left" vertical="center" wrapText="1"/>
      <protection locked="0"/>
    </xf>
    <xf numFmtId="0" fontId="39" fillId="8" borderId="1" xfId="0" applyNumberFormat="1" applyFont="1" applyFill="1" applyBorder="1" applyAlignment="1" applyProtection="1">
      <alignment horizontal="left" vertical="center" wrapText="1"/>
      <protection locked="0"/>
    </xf>
    <xf numFmtId="0" fontId="39" fillId="8" borderId="1" xfId="0" applyNumberFormat="1" applyFont="1" applyFill="1" applyBorder="1" applyAlignment="1" applyProtection="1">
      <alignment vertical="center" wrapText="1"/>
      <protection locked="0"/>
    </xf>
    <xf numFmtId="169" fontId="39" fillId="8" borderId="83" xfId="0" applyNumberFormat="1" applyFont="1" applyFill="1" applyBorder="1" applyAlignment="1" applyProtection="1">
      <alignment horizontal="center" vertical="center" wrapText="1"/>
      <protection locked="0"/>
    </xf>
    <xf numFmtId="0" fontId="39" fillId="8" borderId="84" xfId="0" applyNumberFormat="1" applyFont="1" applyFill="1" applyBorder="1" applyAlignment="1" applyProtection="1">
      <alignment horizontal="left" vertical="center" wrapText="1"/>
      <protection locked="0"/>
    </xf>
    <xf numFmtId="0" fontId="39" fillId="8" borderId="30" xfId="0" applyNumberFormat="1" applyFont="1" applyFill="1" applyBorder="1" applyAlignment="1" applyProtection="1">
      <alignment horizontal="left" vertical="center" wrapText="1"/>
      <protection locked="0"/>
    </xf>
    <xf numFmtId="0" fontId="39" fillId="8" borderId="30" xfId="0" applyNumberFormat="1" applyFont="1" applyFill="1" applyBorder="1" applyAlignment="1" applyProtection="1">
      <alignment vertical="center" wrapText="1"/>
      <protection locked="0"/>
    </xf>
    <xf numFmtId="169" fontId="39" fillId="8" borderId="30" xfId="0" applyNumberFormat="1" applyFont="1" applyFill="1" applyBorder="1" applyAlignment="1" applyProtection="1">
      <alignment horizontal="center" vertical="center" wrapText="1"/>
      <protection locked="0"/>
    </xf>
    <xf numFmtId="169" fontId="39" fillId="8" borderId="85" xfId="0" applyNumberFormat="1" applyFont="1" applyFill="1" applyBorder="1" applyAlignment="1" applyProtection="1">
      <alignment horizontal="center" vertical="center" wrapText="1"/>
      <protection locked="0"/>
    </xf>
    <xf numFmtId="169" fontId="14" fillId="6" borderId="86" xfId="0" applyNumberFormat="1" applyFont="1" applyFill="1" applyBorder="1" applyAlignment="1">
      <alignment vertical="center" wrapText="1"/>
    </xf>
    <xf numFmtId="169" fontId="14" fillId="6" borderId="25" xfId="0" applyNumberFormat="1" applyFont="1" applyFill="1" applyBorder="1" applyAlignment="1">
      <alignment vertical="center" wrapText="1"/>
    </xf>
    <xf numFmtId="0" fontId="13" fillId="0" borderId="0" xfId="0" applyFont="1" applyFill="1" applyBorder="1" applyAlignment="1">
      <alignment horizontal="right" vertical="center" indent="1"/>
    </xf>
    <xf numFmtId="0" fontId="22" fillId="10" borderId="1" xfId="0" applyFont="1" applyFill="1" applyBorder="1" applyAlignment="1">
      <alignment horizontal="center" vertical="center" wrapText="1"/>
    </xf>
    <xf numFmtId="0" fontId="39" fillId="8" borderId="1" xfId="0" applyFont="1" applyFill="1" applyBorder="1" applyAlignment="1" applyProtection="1">
      <alignment horizontal="left" vertical="center" wrapText="1"/>
      <protection locked="0"/>
    </xf>
    <xf numFmtId="169" fontId="39" fillId="8" borderId="13" xfId="0" applyNumberFormat="1" applyFont="1" applyFill="1" applyBorder="1" applyAlignment="1" applyProtection="1">
      <alignment horizontal="center" vertical="center" wrapText="1"/>
      <protection locked="0"/>
    </xf>
    <xf numFmtId="9" fontId="14" fillId="20" borderId="14" xfId="65" applyNumberFormat="1" applyFont="1" applyFill="1" applyBorder="1" applyAlignment="1">
      <alignment horizontal="center" vertical="center" wrapText="1"/>
    </xf>
    <xf numFmtId="169" fontId="22" fillId="10" borderId="1" xfId="0" applyNumberFormat="1" applyFont="1" applyFill="1" applyBorder="1" applyAlignment="1">
      <alignment vertical="center" wrapText="1"/>
    </xf>
    <xf numFmtId="0" fontId="83" fillId="0" borderId="0" xfId="0" applyFont="1" applyFill="1" applyAlignment="1">
      <alignment horizontal="right" vertical="center"/>
    </xf>
    <xf numFmtId="9" fontId="84" fillId="20" borderId="1" xfId="65" applyNumberFormat="1" applyFont="1" applyFill="1" applyBorder="1" applyAlignment="1">
      <alignment horizontal="center" vertical="center" wrapText="1"/>
    </xf>
    <xf numFmtId="9" fontId="4" fillId="0" borderId="0" xfId="0" applyNumberFormat="1" applyFont="1" applyAlignment="1">
      <alignment/>
    </xf>
    <xf numFmtId="171" fontId="86" fillId="8" borderId="1" xfId="0" applyNumberFormat="1" applyFont="1" applyFill="1" applyBorder="1" applyAlignment="1" applyProtection="1">
      <alignment horizontal="right" vertical="center" wrapText="1"/>
      <protection locked="0"/>
    </xf>
    <xf numFmtId="0" fontId="4" fillId="0" borderId="0" xfId="0" applyFont="1" applyFill="1" applyAlignment="1">
      <alignment vertical="center" wrapText="1"/>
    </xf>
    <xf numFmtId="0" fontId="6" fillId="20" borderId="13" xfId="0" applyFont="1" applyFill="1" applyBorder="1" applyAlignment="1" applyProtection="1">
      <alignment horizontal="right" vertical="center" wrapText="1"/>
      <protection locked="0"/>
    </xf>
    <xf numFmtId="169" fontId="6" fillId="20" borderId="14" xfId="0" applyNumberFormat="1" applyFont="1" applyFill="1" applyBorder="1" applyAlignment="1" applyProtection="1">
      <alignment horizontal="center" vertical="center" wrapText="1"/>
      <protection/>
    </xf>
    <xf numFmtId="0" fontId="21" fillId="10" borderId="13" xfId="0" applyFont="1" applyFill="1" applyBorder="1" applyAlignment="1" applyProtection="1">
      <alignment horizontal="right" vertical="center" wrapText="1"/>
      <protection locked="0"/>
    </xf>
    <xf numFmtId="169" fontId="21" fillId="10" borderId="14" xfId="0" applyNumberFormat="1"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locked="0"/>
    </xf>
    <xf numFmtId="169" fontId="21" fillId="0" borderId="0" xfId="0" applyNumberFormat="1" applyFont="1" applyFill="1" applyBorder="1" applyAlignment="1" applyProtection="1">
      <alignment horizontal="right" vertical="center" wrapText="1"/>
      <protection/>
    </xf>
    <xf numFmtId="0" fontId="13" fillId="0" borderId="87" xfId="0" applyFont="1" applyBorder="1" applyAlignment="1">
      <alignment/>
    </xf>
    <xf numFmtId="0" fontId="4" fillId="0" borderId="87" xfId="0" applyFont="1" applyBorder="1" applyAlignment="1">
      <alignment/>
    </xf>
    <xf numFmtId="0" fontId="21" fillId="10" borderId="88" xfId="0" applyFont="1" applyFill="1" applyBorder="1" applyAlignment="1">
      <alignment horizontal="left" vertical="center" wrapText="1"/>
    </xf>
    <xf numFmtId="171" fontId="24" fillId="21" borderId="89" xfId="65" applyNumberFormat="1" applyFont="1" applyFill="1" applyBorder="1" applyAlignment="1">
      <alignment horizontal="right" vertical="center" wrapText="1"/>
    </xf>
    <xf numFmtId="0" fontId="87" fillId="16" borderId="90" xfId="0" applyFont="1" applyFill="1" applyBorder="1" applyAlignment="1">
      <alignment horizontal="right" vertical="center" wrapText="1"/>
    </xf>
    <xf numFmtId="169" fontId="87" fillId="16" borderId="91" xfId="0" applyNumberFormat="1" applyFont="1" applyFill="1" applyBorder="1" applyAlignment="1">
      <alignment horizontal="left" vertical="center" wrapText="1" indent="1"/>
    </xf>
    <xf numFmtId="0" fontId="87" fillId="16" borderId="92" xfId="0" applyFont="1" applyFill="1" applyBorder="1" applyAlignment="1">
      <alignment horizontal="right" vertical="center" wrapText="1"/>
    </xf>
    <xf numFmtId="0" fontId="87" fillId="16" borderId="93" xfId="0" applyFont="1" applyFill="1" applyBorder="1" applyAlignment="1">
      <alignment horizontal="right" vertical="center" wrapText="1"/>
    </xf>
    <xf numFmtId="0" fontId="21" fillId="10" borderId="94" xfId="0" applyFont="1" applyFill="1" applyBorder="1" applyAlignment="1">
      <alignment horizontal="left" vertical="center" wrapText="1"/>
    </xf>
    <xf numFmtId="171" fontId="24" fillId="5" borderId="54" xfId="65" applyNumberFormat="1" applyFont="1" applyFill="1" applyBorder="1" applyAlignment="1">
      <alignment horizontal="right" vertical="center" wrapText="1"/>
    </xf>
    <xf numFmtId="0" fontId="87" fillId="16" borderId="95" xfId="0" applyFont="1" applyFill="1" applyBorder="1" applyAlignment="1">
      <alignment horizontal="right" vertical="center" wrapText="1"/>
    </xf>
    <xf numFmtId="0" fontId="21" fillId="10" borderId="82" xfId="0" applyFont="1" applyFill="1" applyBorder="1" applyAlignment="1">
      <alignment horizontal="left" vertical="center" wrapText="1"/>
    </xf>
    <xf numFmtId="171" fontId="24" fillId="21" borderId="83" xfId="65" applyNumberFormat="1" applyFont="1" applyFill="1" applyBorder="1" applyAlignment="1">
      <alignment horizontal="right" vertical="center" wrapText="1"/>
    </xf>
    <xf numFmtId="0" fontId="21" fillId="10" borderId="96" xfId="0" applyFont="1" applyFill="1" applyBorder="1" applyAlignment="1">
      <alignment horizontal="left" vertical="center"/>
    </xf>
    <xf numFmtId="171" fontId="24" fillId="20" borderId="97" xfId="65" applyNumberFormat="1" applyFont="1" applyFill="1" applyBorder="1" applyAlignment="1">
      <alignment horizontal="right" vertical="center" wrapText="1"/>
    </xf>
    <xf numFmtId="0" fontId="21" fillId="10" borderId="98" xfId="0" applyFont="1" applyFill="1" applyBorder="1" applyAlignment="1">
      <alignment horizontal="left" vertical="center" wrapText="1"/>
    </xf>
    <xf numFmtId="171" fontId="24" fillId="21" borderId="99" xfId="65" applyNumberFormat="1" applyFont="1" applyFill="1" applyBorder="1" applyAlignment="1">
      <alignment horizontal="right" vertical="center" wrapText="1"/>
    </xf>
    <xf numFmtId="0" fontId="4" fillId="0" borderId="0" xfId="0" applyFont="1" applyFill="1" applyAlignment="1">
      <alignment wrapText="1"/>
    </xf>
    <xf numFmtId="171" fontId="39" fillId="8" borderId="100" xfId="65" applyNumberFormat="1" applyFont="1" applyFill="1" applyBorder="1" applyAlignment="1" applyProtection="1">
      <alignment horizontal="right" vertical="center" wrapText="1"/>
      <protection locked="0"/>
    </xf>
    <xf numFmtId="171" fontId="39" fillId="8" borderId="101" xfId="65" applyNumberFormat="1" applyFont="1" applyFill="1" applyBorder="1" applyAlignment="1" applyProtection="1">
      <alignment horizontal="right" vertical="center" wrapText="1"/>
      <protection locked="0"/>
    </xf>
    <xf numFmtId="0" fontId="9" fillId="0" borderId="0" xfId="0" applyFont="1" applyAlignment="1">
      <alignment horizontal="left" vertical="center"/>
    </xf>
    <xf numFmtId="0" fontId="88" fillId="0" borderId="0" xfId="0" applyFont="1" applyAlignment="1">
      <alignment horizontal="left" vertical="center"/>
    </xf>
    <xf numFmtId="9" fontId="4" fillId="20" borderId="102" xfId="0" applyNumberFormat="1" applyFont="1" applyFill="1" applyBorder="1" applyAlignment="1">
      <alignment horizontal="center" vertical="center"/>
    </xf>
    <xf numFmtId="169" fontId="89" fillId="8" borderId="103" xfId="0" applyNumberFormat="1" applyFont="1" applyFill="1" applyBorder="1" applyAlignment="1" applyProtection="1">
      <alignment horizontal="center" vertical="center" wrapText="1"/>
      <protection locked="0"/>
    </xf>
    <xf numFmtId="9" fontId="89" fillId="8" borderId="104" xfId="61" applyNumberFormat="1" applyFont="1" applyFill="1" applyBorder="1" applyAlignment="1" applyProtection="1">
      <alignment horizontal="center" vertical="center"/>
      <protection locked="0"/>
    </xf>
    <xf numFmtId="169" fontId="89" fillId="8" borderId="105" xfId="0" applyNumberFormat="1" applyFont="1" applyFill="1" applyBorder="1" applyAlignment="1" applyProtection="1">
      <alignment horizontal="center" vertical="center" wrapText="1"/>
      <protection locked="0"/>
    </xf>
    <xf numFmtId="9" fontId="89" fillId="8" borderId="106" xfId="61" applyNumberFormat="1" applyFont="1" applyFill="1" applyBorder="1" applyAlignment="1" applyProtection="1">
      <alignment horizontal="center" vertical="center"/>
      <protection locked="0"/>
    </xf>
    <xf numFmtId="169" fontId="89" fillId="8" borderId="107" xfId="0" applyNumberFormat="1" applyFont="1" applyFill="1" applyBorder="1" applyAlignment="1" applyProtection="1">
      <alignment horizontal="center" vertical="center" wrapText="1"/>
      <protection locked="0"/>
    </xf>
    <xf numFmtId="9" fontId="89" fillId="8" borderId="108" xfId="61" applyNumberFormat="1" applyFont="1" applyFill="1" applyBorder="1" applyAlignment="1" applyProtection="1">
      <alignment horizontal="center" vertical="center"/>
      <protection locked="0"/>
    </xf>
    <xf numFmtId="169" fontId="89" fillId="8" borderId="109" xfId="0" applyNumberFormat="1" applyFont="1" applyFill="1" applyBorder="1" applyAlignment="1" applyProtection="1">
      <alignment horizontal="center" vertical="center" wrapText="1"/>
      <protection locked="0"/>
    </xf>
    <xf numFmtId="9" fontId="89" fillId="8" borderId="110" xfId="61" applyNumberFormat="1" applyFont="1" applyFill="1" applyBorder="1" applyAlignment="1" applyProtection="1">
      <alignment horizontal="center" vertical="center"/>
      <protection locked="0"/>
    </xf>
    <xf numFmtId="169" fontId="4" fillId="0" borderId="0" xfId="0" applyNumberFormat="1" applyFont="1" applyFill="1" applyBorder="1" applyAlignment="1">
      <alignment/>
    </xf>
    <xf numFmtId="9" fontId="4" fillId="0" borderId="0" xfId="0" applyNumberFormat="1" applyFont="1" applyFill="1" applyBorder="1" applyAlignment="1">
      <alignment/>
    </xf>
    <xf numFmtId="0" fontId="0" fillId="0" borderId="0" xfId="0" applyAlignment="1">
      <alignment/>
    </xf>
    <xf numFmtId="9" fontId="14" fillId="8" borderId="1" xfId="64" applyFont="1" applyFill="1" applyBorder="1" applyAlignment="1">
      <alignment horizontal="right" vertical="center" wrapText="1" indent="4"/>
    </xf>
    <xf numFmtId="9" fontId="14" fillId="0" borderId="111" xfId="64" applyFont="1" applyFill="1" applyBorder="1" applyAlignment="1">
      <alignment horizontal="right" vertical="center" wrapText="1" indent="4"/>
    </xf>
    <xf numFmtId="9" fontId="9" fillId="0" borderId="0" xfId="64" applyFont="1" applyFill="1" applyBorder="1" applyAlignment="1">
      <alignment horizontal="right" vertical="top" wrapText="1"/>
    </xf>
    <xf numFmtId="0" fontId="0" fillId="0" borderId="0" xfId="0" applyBorder="1" applyAlignment="1">
      <alignment horizontal="left" vertical="center"/>
    </xf>
    <xf numFmtId="0" fontId="40" fillId="0" borderId="0" xfId="0" applyFont="1" applyFill="1" applyAlignment="1">
      <alignment horizontal="left" vertical="center"/>
    </xf>
    <xf numFmtId="10" fontId="1" fillId="20" borderId="112" xfId="61" applyNumberFormat="1" applyFont="1" applyFill="1" applyBorder="1" applyAlignment="1">
      <alignment horizontal="center" vertical="center"/>
      <protection/>
    </xf>
    <xf numFmtId="169" fontId="1" fillId="2" borderId="113" xfId="0" applyNumberFormat="1" applyFont="1" applyFill="1" applyBorder="1" applyAlignment="1">
      <alignment horizontal="left" vertical="center" wrapText="1" indent="4"/>
    </xf>
    <xf numFmtId="169" fontId="1" fillId="2" borderId="114" xfId="0" applyNumberFormat="1" applyFont="1" applyFill="1" applyBorder="1" applyAlignment="1">
      <alignment horizontal="left" vertical="center" wrapText="1" indent="4"/>
    </xf>
    <xf numFmtId="169" fontId="1" fillId="2" borderId="115" xfId="0" applyNumberFormat="1" applyFont="1" applyFill="1" applyBorder="1" applyAlignment="1">
      <alignment horizontal="left" vertical="center" wrapText="1" indent="4"/>
    </xf>
    <xf numFmtId="169" fontId="1" fillId="2" borderId="39" xfId="0" applyNumberFormat="1" applyFont="1" applyFill="1" applyBorder="1" applyAlignment="1">
      <alignment horizontal="left" vertical="center" wrapText="1" indent="2"/>
    </xf>
    <xf numFmtId="169" fontId="69" fillId="2" borderId="40" xfId="0" applyNumberFormat="1" applyFont="1" applyFill="1" applyBorder="1" applyAlignment="1">
      <alignment horizontal="left" vertical="center" wrapText="1" indent="4"/>
    </xf>
    <xf numFmtId="0" fontId="0" fillId="0" borderId="0" xfId="0" applyBorder="1" applyAlignment="1">
      <alignment/>
    </xf>
    <xf numFmtId="169" fontId="1" fillId="6" borderId="19" xfId="0" applyNumberFormat="1" applyFont="1" applyFill="1" applyBorder="1" applyAlignment="1">
      <alignment horizontal="left" vertical="center" wrapText="1"/>
    </xf>
    <xf numFmtId="0" fontId="39" fillId="8" borderId="19" xfId="0" applyFont="1" applyFill="1" applyBorder="1" applyAlignment="1" applyProtection="1">
      <alignment horizontal="center" vertical="center" wrapText="1"/>
      <protection locked="0"/>
    </xf>
    <xf numFmtId="0" fontId="39" fillId="8" borderId="20" xfId="0" applyFont="1" applyFill="1" applyBorder="1" applyAlignment="1" applyProtection="1">
      <alignment horizontal="center" vertical="center" wrapText="1"/>
      <protection locked="0"/>
    </xf>
    <xf numFmtId="169" fontId="1" fillId="2" borderId="0" xfId="0" applyNumberFormat="1" applyFont="1" applyFill="1" applyBorder="1" applyAlignment="1">
      <alignment horizontal="left" vertical="center" wrapText="1" indent="2"/>
    </xf>
    <xf numFmtId="169" fontId="69" fillId="2" borderId="0" xfId="0" applyNumberFormat="1" applyFont="1" applyFill="1" applyBorder="1" applyAlignment="1">
      <alignment horizontal="left" vertical="center" wrapText="1" indent="4"/>
    </xf>
    <xf numFmtId="0" fontId="39" fillId="0" borderId="0" xfId="0" applyFont="1" applyFill="1" applyBorder="1" applyAlignment="1" applyProtection="1">
      <alignment horizontal="center" vertical="center" wrapText="1"/>
      <protection locked="0"/>
    </xf>
    <xf numFmtId="1" fontId="39" fillId="8" borderId="24" xfId="0" applyNumberFormat="1" applyFont="1" applyFill="1" applyBorder="1" applyAlignment="1" applyProtection="1">
      <alignment horizontal="center" vertical="center" wrapText="1"/>
      <protection locked="0"/>
    </xf>
    <xf numFmtId="169" fontId="1" fillId="6" borderId="116" xfId="0" applyNumberFormat="1" applyFont="1" applyFill="1" applyBorder="1" applyAlignment="1">
      <alignment horizontal="left" vertical="center" wrapText="1"/>
    </xf>
    <xf numFmtId="171" fontId="39" fillId="8" borderId="117" xfId="65" applyNumberFormat="1" applyFont="1" applyFill="1" applyBorder="1" applyAlignment="1" applyProtection="1">
      <alignment horizontal="right" vertical="center" wrapText="1"/>
      <protection locked="0"/>
    </xf>
    <xf numFmtId="0" fontId="16" fillId="0" borderId="0" xfId="0" applyFont="1" applyFill="1" applyBorder="1" applyAlignment="1">
      <alignment horizontal="right" vertical="center" indent="1"/>
    </xf>
    <xf numFmtId="0" fontId="6" fillId="20" borderId="1" xfId="70" applyFont="1" applyFill="1" applyBorder="1" applyAlignment="1">
      <alignment horizontal="center" vertical="center" wrapText="1"/>
      <protection/>
    </xf>
    <xf numFmtId="0" fontId="14" fillId="20" borderId="23" xfId="0" applyNumberFormat="1" applyFont="1" applyFill="1" applyBorder="1" applyAlignment="1">
      <alignment horizontal="center" vertical="center" wrapText="1"/>
    </xf>
    <xf numFmtId="0" fontId="14" fillId="20" borderId="24" xfId="0" applyNumberFormat="1" applyFont="1" applyFill="1" applyBorder="1" applyAlignment="1">
      <alignment horizontal="center" vertical="center" wrapText="1"/>
    </xf>
    <xf numFmtId="169" fontId="14" fillId="8" borderId="68" xfId="0" applyNumberFormat="1" applyFont="1" applyFill="1" applyBorder="1" applyAlignment="1">
      <alignment vertical="center" wrapText="1"/>
    </xf>
    <xf numFmtId="0" fontId="14" fillId="20" borderId="19" xfId="0" applyNumberFormat="1" applyFont="1" applyFill="1" applyBorder="1" applyAlignment="1">
      <alignment horizontal="center" vertical="center" wrapText="1"/>
    </xf>
    <xf numFmtId="169" fontId="14" fillId="20" borderId="49" xfId="0" applyNumberFormat="1" applyFont="1" applyFill="1" applyBorder="1" applyAlignment="1">
      <alignment horizontal="center" vertical="center" wrapText="1"/>
    </xf>
    <xf numFmtId="169" fontId="14" fillId="20" borderId="118" xfId="0" applyNumberFormat="1" applyFont="1" applyFill="1" applyBorder="1" applyAlignment="1">
      <alignment horizontal="center" vertical="center" wrapText="1"/>
    </xf>
    <xf numFmtId="0" fontId="14" fillId="0" borderId="49" xfId="0" applyFont="1" applyBorder="1" applyAlignment="1">
      <alignment horizontal="center" vertical="center" wrapText="1"/>
    </xf>
    <xf numFmtId="0" fontId="1" fillId="0" borderId="0" xfId="0" applyFont="1" applyBorder="1" applyAlignment="1">
      <alignment vertical="center"/>
    </xf>
    <xf numFmtId="0" fontId="1" fillId="0" borderId="0" xfId="0" applyNumberFormat="1" applyFont="1" applyFill="1" applyBorder="1" applyAlignment="1" applyProtection="1">
      <alignment horizontal="justify" vertical="top"/>
      <protection locked="0"/>
    </xf>
    <xf numFmtId="0" fontId="0" fillId="0" borderId="0" xfId="0" applyFill="1" applyBorder="1" applyAlignment="1">
      <alignment/>
    </xf>
    <xf numFmtId="0" fontId="14" fillId="0" borderId="39" xfId="0" applyFont="1" applyBorder="1" applyAlignment="1">
      <alignment horizontal="center" vertical="center" wrapText="1"/>
    </xf>
    <xf numFmtId="0" fontId="94" fillId="0" borderId="0" xfId="0" applyFont="1" applyAlignment="1">
      <alignment horizontal="justify" readingOrder="1"/>
    </xf>
    <xf numFmtId="0" fontId="6" fillId="0" borderId="0" xfId="0" applyFont="1" applyAlignment="1">
      <alignment horizontal="justify" readingOrder="1"/>
    </xf>
    <xf numFmtId="0" fontId="71" fillId="0" borderId="0" xfId="0" applyFont="1" applyBorder="1" applyAlignment="1">
      <alignment horizontal="left" vertical="center" indent="1"/>
    </xf>
    <xf numFmtId="0" fontId="0" fillId="0" borderId="0" xfId="0" applyAlignment="1">
      <alignment horizontal="left" indent="1"/>
    </xf>
    <xf numFmtId="169" fontId="14" fillId="8" borderId="119" xfId="0" applyNumberFormat="1" applyFont="1" applyFill="1" applyBorder="1" applyAlignment="1">
      <alignment vertical="center" wrapText="1"/>
    </xf>
    <xf numFmtId="169" fontId="14" fillId="8" borderId="47" xfId="0" applyNumberFormat="1" applyFont="1" applyFill="1" applyBorder="1" applyAlignment="1">
      <alignment vertical="center" wrapText="1"/>
    </xf>
    <xf numFmtId="0" fontId="99" fillId="0" borderId="0" xfId="0" applyFont="1" applyAlignment="1">
      <alignment/>
    </xf>
    <xf numFmtId="0" fontId="100"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101" fillId="0" borderId="0" xfId="0" applyFont="1" applyFill="1" applyBorder="1" applyAlignment="1">
      <alignment horizontal="left" vertical="center"/>
    </xf>
    <xf numFmtId="0" fontId="102" fillId="0" borderId="0" xfId="0" applyFont="1" applyFill="1" applyBorder="1" applyAlignment="1">
      <alignment horizontal="left" indent="1"/>
    </xf>
    <xf numFmtId="0" fontId="79" fillId="2" borderId="4" xfId="0" applyFont="1" applyFill="1" applyBorder="1" applyAlignment="1">
      <alignment horizontal="center" vertical="center"/>
    </xf>
    <xf numFmtId="0" fontId="104" fillId="2" borderId="4" xfId="0" applyFont="1" applyFill="1" applyBorder="1" applyAlignment="1">
      <alignment horizontal="center" vertical="center"/>
    </xf>
    <xf numFmtId="0" fontId="79" fillId="2" borderId="4" xfId="0" applyFont="1" applyFill="1" applyBorder="1" applyAlignment="1">
      <alignment horizontal="center" vertical="center" wrapText="1"/>
    </xf>
    <xf numFmtId="0" fontId="4" fillId="2" borderId="4" xfId="0" applyFont="1" applyFill="1" applyBorder="1" applyAlignment="1">
      <alignment/>
    </xf>
    <xf numFmtId="169" fontId="4" fillId="2" borderId="4" xfId="0" applyNumberFormat="1" applyFont="1" applyFill="1" applyBorder="1" applyAlignment="1">
      <alignment horizontal="left" indent="2"/>
    </xf>
    <xf numFmtId="10" fontId="4" fillId="2" borderId="4" xfId="0" applyNumberFormat="1" applyFont="1" applyFill="1" applyBorder="1" applyAlignment="1">
      <alignment horizontal="left" indent="2"/>
    </xf>
    <xf numFmtId="0" fontId="4" fillId="2" borderId="4" xfId="0" applyFont="1" applyFill="1" applyBorder="1" applyAlignment="1">
      <alignment wrapText="1"/>
    </xf>
    <xf numFmtId="0" fontId="106" fillId="6" borderId="4" xfId="0" applyFont="1" applyFill="1" applyBorder="1" applyAlignment="1">
      <alignment/>
    </xf>
    <xf numFmtId="169" fontId="4" fillId="6" borderId="4" xfId="0" applyNumberFormat="1" applyFont="1" applyFill="1" applyBorder="1" applyAlignment="1">
      <alignment horizontal="left" indent="2"/>
    </xf>
    <xf numFmtId="10" fontId="4" fillId="6" borderId="4" xfId="0" applyNumberFormat="1" applyFont="1" applyFill="1" applyBorder="1" applyAlignment="1">
      <alignment horizontal="left" indent="2"/>
    </xf>
    <xf numFmtId="0" fontId="4" fillId="0" borderId="0" xfId="0" applyFont="1" applyFill="1" applyBorder="1" applyAlignment="1">
      <alignment/>
    </xf>
    <xf numFmtId="0" fontId="4" fillId="6" borderId="4" xfId="0" applyFont="1" applyFill="1" applyBorder="1" applyAlignment="1">
      <alignment/>
    </xf>
    <xf numFmtId="0" fontId="73" fillId="0" borderId="0" xfId="0" applyFont="1" applyFill="1" applyBorder="1" applyAlignment="1">
      <alignment/>
    </xf>
    <xf numFmtId="0" fontId="1" fillId="6" borderId="4" xfId="62" applyFill="1" applyBorder="1" applyAlignment="1">
      <alignment horizontal="center"/>
      <protection/>
    </xf>
    <xf numFmtId="0" fontId="1" fillId="6" borderId="4" xfId="62" applyFont="1" applyFill="1" applyBorder="1" applyAlignment="1">
      <alignment horizontal="center"/>
      <protection/>
    </xf>
    <xf numFmtId="0" fontId="1" fillId="0" borderId="0" xfId="62" applyFill="1" applyAlignment="1">
      <alignment horizontal="center"/>
      <protection/>
    </xf>
    <xf numFmtId="0" fontId="0" fillId="22" borderId="4" xfId="0"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1" fillId="0" borderId="0" xfId="0"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protection locked="0"/>
    </xf>
    <xf numFmtId="0" fontId="1" fillId="6" borderId="4" xfId="62" applyFill="1" applyBorder="1" applyAlignment="1">
      <alignment/>
      <protection/>
    </xf>
    <xf numFmtId="0" fontId="1" fillId="22" borderId="4" xfId="62" applyFill="1" applyBorder="1" applyAlignment="1">
      <alignment/>
      <protection/>
    </xf>
    <xf numFmtId="49" fontId="1" fillId="0" borderId="4" xfId="62" applyNumberFormat="1" applyFill="1" applyBorder="1" applyAlignment="1">
      <alignment/>
      <protection/>
    </xf>
    <xf numFmtId="0" fontId="1" fillId="0" borderId="0" xfId="62" applyFill="1" applyBorder="1" applyAlignment="1">
      <alignment/>
      <protection/>
    </xf>
    <xf numFmtId="0" fontId="1" fillId="6" borderId="4" xfId="62" applyFill="1" applyBorder="1" applyAlignment="1">
      <alignment/>
      <protection/>
    </xf>
    <xf numFmtId="0" fontId="1" fillId="6" borderId="4" xfId="62" applyFont="1" applyFill="1" applyBorder="1" applyAlignment="1">
      <alignment/>
      <protection/>
    </xf>
    <xf numFmtId="0" fontId="8" fillId="0" borderId="4" xfId="0" applyNumberFormat="1" applyFont="1" applyFill="1" applyBorder="1" applyAlignment="1" applyProtection="1">
      <alignment horizontal="left"/>
      <protection locked="0"/>
    </xf>
    <xf numFmtId="0" fontId="1" fillId="0" borderId="0" xfId="0" applyFont="1" applyFill="1" applyBorder="1" applyAlignment="1" applyProtection="1">
      <alignment horizontal="left" vertical="center" wrapText="1"/>
      <protection locked="0"/>
    </xf>
    <xf numFmtId="0" fontId="0" fillId="0" borderId="4" xfId="0" applyNumberFormat="1" applyFill="1" applyBorder="1" applyAlignment="1" applyProtection="1">
      <alignment horizontal="left"/>
      <protection locked="0"/>
    </xf>
    <xf numFmtId="49" fontId="4" fillId="0" borderId="21" xfId="0" applyNumberFormat="1" applyFont="1" applyFill="1" applyBorder="1" applyAlignment="1" applyProtection="1">
      <alignment horizontal="left"/>
      <protection locked="0"/>
    </xf>
    <xf numFmtId="49" fontId="0" fillId="0" borderId="21" xfId="0" applyNumberFormat="1" applyFill="1" applyBorder="1" applyAlignment="1" applyProtection="1">
      <alignment horizontal="left"/>
      <protection locked="0"/>
    </xf>
    <xf numFmtId="0" fontId="0" fillId="0" borderId="21" xfId="0" applyNumberFormat="1" applyFill="1" applyBorder="1" applyAlignment="1" applyProtection="1">
      <alignment horizontal="left"/>
      <protection locked="0"/>
    </xf>
    <xf numFmtId="0" fontId="0" fillId="22" borderId="4" xfId="0" applyNumberFormat="1" applyFill="1" applyBorder="1" applyAlignment="1" applyProtection="1">
      <alignment horizontal="left"/>
      <protection locked="0"/>
    </xf>
    <xf numFmtId="49" fontId="1" fillId="0" borderId="4" xfId="62" applyNumberFormat="1" applyFont="1" applyFill="1" applyBorder="1" applyAlignment="1">
      <alignment/>
      <protection/>
    </xf>
    <xf numFmtId="0" fontId="1" fillId="0" borderId="4" xfId="62" applyNumberFormat="1" applyFont="1" applyFill="1" applyBorder="1" applyAlignment="1">
      <alignment/>
      <protection/>
    </xf>
    <xf numFmtId="0" fontId="1" fillId="22" borderId="4" xfId="62" applyNumberFormat="1" applyFill="1" applyBorder="1" applyAlignment="1">
      <alignment/>
      <protection/>
    </xf>
    <xf numFmtId="0" fontId="1" fillId="0" borderId="4" xfId="62" applyNumberFormat="1" applyFill="1" applyBorder="1" applyAlignment="1">
      <alignment/>
      <protection/>
    </xf>
    <xf numFmtId="0" fontId="0" fillId="0" borderId="0" xfId="0" applyNumberFormat="1" applyAlignment="1">
      <alignment/>
    </xf>
    <xf numFmtId="0" fontId="13" fillId="0" borderId="0" xfId="0" applyNumberFormat="1" applyFont="1" applyFill="1" applyBorder="1" applyAlignment="1">
      <alignment/>
    </xf>
    <xf numFmtId="0" fontId="1" fillId="0" borderId="0" xfId="62" applyNumberFormat="1" applyFill="1" applyBorder="1" applyAlignment="1">
      <alignment/>
      <protection/>
    </xf>
    <xf numFmtId="0" fontId="1" fillId="0" borderId="0"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protection locked="0"/>
    </xf>
    <xf numFmtId="0" fontId="1" fillId="0" borderId="4" xfId="62" applyNumberFormat="1" applyFont="1" applyFill="1" applyBorder="1" applyAlignment="1">
      <alignment/>
      <protection/>
    </xf>
    <xf numFmtId="0" fontId="1" fillId="6" borderId="4" xfId="62" applyNumberFormat="1" applyFill="1" applyBorder="1" applyAlignment="1">
      <alignment/>
      <protection/>
    </xf>
    <xf numFmtId="0" fontId="1" fillId="6" borderId="4" xfId="62" applyNumberFormat="1" applyFont="1" applyFill="1" applyBorder="1" applyAlignment="1">
      <alignment/>
      <protection/>
    </xf>
    <xf numFmtId="0" fontId="0" fillId="0" borderId="0" xfId="0" applyNumberFormat="1" applyFill="1" applyAlignment="1">
      <alignment/>
    </xf>
    <xf numFmtId="0" fontId="0" fillId="22" borderId="21" xfId="0" applyNumberFormat="1" applyFill="1" applyBorder="1" applyAlignment="1" applyProtection="1">
      <alignment horizontal="left"/>
      <protection locked="0"/>
    </xf>
    <xf numFmtId="49" fontId="4" fillId="0" borderId="120" xfId="0" applyNumberFormat="1" applyFont="1" applyFill="1" applyBorder="1" applyAlignment="1" applyProtection="1">
      <alignment horizontal="left"/>
      <protection locked="0"/>
    </xf>
    <xf numFmtId="49" fontId="0" fillId="0" borderId="120" xfId="0" applyNumberFormat="1" applyFill="1" applyBorder="1" applyAlignment="1" applyProtection="1">
      <alignment horizontal="left"/>
      <protection locked="0"/>
    </xf>
    <xf numFmtId="0" fontId="0" fillId="0" borderId="120" xfId="0" applyNumberFormat="1" applyFill="1" applyBorder="1" applyAlignment="1" applyProtection="1">
      <alignment horizontal="left"/>
      <protection locked="0"/>
    </xf>
    <xf numFmtId="0" fontId="2" fillId="0" borderId="0" xfId="0" applyFont="1" applyAlignment="1">
      <alignment horizontal="left" vertical="center" indent="1"/>
    </xf>
    <xf numFmtId="185" fontId="14" fillId="23" borderId="121" xfId="0" applyNumberFormat="1" applyFont="1" applyFill="1" applyBorder="1" applyAlignment="1">
      <alignment horizontal="left" vertical="center" wrapText="1" indent="2"/>
    </xf>
    <xf numFmtId="169" fontId="14" fillId="20" borderId="122" xfId="0" applyNumberFormat="1" applyFont="1" applyFill="1" applyBorder="1" applyAlignment="1">
      <alignment horizontal="center" vertical="center" wrapText="1"/>
    </xf>
    <xf numFmtId="169" fontId="14" fillId="20" borderId="37" xfId="0" applyNumberFormat="1" applyFont="1" applyFill="1" applyBorder="1" applyAlignment="1">
      <alignment horizontal="center" vertical="center" wrapText="1"/>
    </xf>
    <xf numFmtId="185" fontId="14" fillId="23" borderId="123" xfId="0" applyNumberFormat="1" applyFont="1" applyFill="1" applyBorder="1" applyAlignment="1">
      <alignment horizontal="left" vertical="center" wrapText="1" indent="2"/>
    </xf>
    <xf numFmtId="169" fontId="14" fillId="20" borderId="124" xfId="0" applyNumberFormat="1" applyFont="1" applyFill="1" applyBorder="1" applyAlignment="1">
      <alignment horizontal="center" vertical="center" wrapText="1"/>
    </xf>
    <xf numFmtId="0" fontId="14" fillId="23" borderId="125" xfId="0" applyFont="1" applyFill="1" applyBorder="1" applyAlignment="1">
      <alignment horizontal="left" vertical="center" wrapText="1"/>
    </xf>
    <xf numFmtId="0" fontId="14" fillId="23" borderId="39" xfId="0" applyFont="1" applyFill="1" applyBorder="1" applyAlignment="1">
      <alignment vertical="center" wrapText="1"/>
    </xf>
    <xf numFmtId="0" fontId="109" fillId="0" borderId="0" xfId="0" applyFont="1" applyFill="1" applyBorder="1" applyAlignment="1">
      <alignment horizontal="right" vertical="center"/>
    </xf>
    <xf numFmtId="0" fontId="74" fillId="0" borderId="0" xfId="0" applyFont="1" applyAlignment="1">
      <alignment vertical="center"/>
    </xf>
    <xf numFmtId="169" fontId="61" fillId="0" borderId="0" xfId="0" applyNumberFormat="1" applyFont="1" applyFill="1" applyBorder="1" applyAlignment="1">
      <alignment horizontal="left" vertical="center"/>
    </xf>
    <xf numFmtId="0" fontId="34" fillId="0" borderId="0" xfId="48" applyFont="1" applyBorder="1" applyAlignment="1">
      <alignment/>
    </xf>
    <xf numFmtId="0" fontId="0" fillId="0" borderId="0" xfId="0" applyFill="1" applyAlignment="1">
      <alignment/>
    </xf>
    <xf numFmtId="0" fontId="13" fillId="0" borderId="0" xfId="48" applyFont="1" applyFill="1" applyBorder="1" applyAlignment="1">
      <alignment horizontal="left" vertical="center"/>
    </xf>
    <xf numFmtId="0" fontId="110" fillId="0" borderId="0" xfId="0" applyFont="1" applyBorder="1" applyAlignment="1">
      <alignment horizontal="right" indent="1"/>
    </xf>
    <xf numFmtId="0" fontId="1" fillId="0" borderId="0" xfId="0" applyFont="1" applyBorder="1" applyAlignment="1">
      <alignment horizontal="left"/>
    </xf>
    <xf numFmtId="0" fontId="76" fillId="0" borderId="0" xfId="0" applyFont="1" applyAlignment="1">
      <alignment horizontal="left" vertical="top"/>
    </xf>
    <xf numFmtId="0" fontId="14" fillId="23" borderId="126" xfId="0" applyFont="1" applyFill="1" applyBorder="1" applyAlignment="1">
      <alignment vertical="center" wrapText="1"/>
    </xf>
    <xf numFmtId="169" fontId="14" fillId="20" borderId="127" xfId="0" applyNumberFormat="1" applyFont="1" applyFill="1" applyBorder="1" applyAlignment="1" applyProtection="1">
      <alignment horizontal="left" vertical="center" wrapText="1" indent="3"/>
      <protection/>
    </xf>
    <xf numFmtId="185" fontId="15" fillId="23" borderId="128" xfId="0" applyNumberFormat="1" applyFont="1" applyFill="1" applyBorder="1" applyAlignment="1">
      <alignment horizontal="left" vertical="center" wrapText="1" indent="2"/>
    </xf>
    <xf numFmtId="169" fontId="14" fillId="20" borderId="129" xfId="0" applyNumberFormat="1" applyFont="1" applyFill="1" applyBorder="1" applyAlignment="1">
      <alignment horizontal="center" vertical="center" wrapText="1"/>
    </xf>
    <xf numFmtId="169" fontId="14" fillId="8" borderId="130" xfId="0" applyNumberFormat="1" applyFont="1" applyFill="1" applyBorder="1" applyAlignment="1">
      <alignment vertical="center" wrapText="1"/>
    </xf>
    <xf numFmtId="169" fontId="1" fillId="2" borderId="131" xfId="0" applyNumberFormat="1" applyFont="1" applyFill="1" applyBorder="1" applyAlignment="1">
      <alignment horizontal="left" vertical="center" wrapText="1" indent="4"/>
    </xf>
    <xf numFmtId="169" fontId="1" fillId="6" borderId="22" xfId="0" applyNumberFormat="1" applyFont="1" applyFill="1" applyBorder="1" applyAlignment="1">
      <alignment horizontal="left" vertical="center" wrapText="1"/>
    </xf>
    <xf numFmtId="0" fontId="14" fillId="0" borderId="132" xfId="0" applyFont="1" applyBorder="1" applyAlignment="1">
      <alignment horizontal="center" vertical="center" wrapText="1"/>
    </xf>
    <xf numFmtId="169" fontId="1" fillId="6" borderId="13" xfId="0" applyNumberFormat="1" applyFont="1" applyFill="1" applyBorder="1" applyAlignment="1">
      <alignment horizontal="left" vertical="center" wrapText="1"/>
    </xf>
    <xf numFmtId="185" fontId="14" fillId="23" borderId="36" xfId="0" applyNumberFormat="1" applyFont="1" applyFill="1" applyBorder="1" applyAlignment="1">
      <alignment horizontal="left" vertical="center" wrapText="1" indent="2"/>
    </xf>
    <xf numFmtId="185" fontId="15" fillId="23" borderId="133" xfId="0" applyNumberFormat="1" applyFont="1" applyFill="1" applyBorder="1" applyAlignment="1">
      <alignment horizontal="left" vertical="center" wrapText="1" indent="2"/>
    </xf>
    <xf numFmtId="169" fontId="14" fillId="20" borderId="134" xfId="0" applyNumberFormat="1" applyFont="1" applyFill="1" applyBorder="1" applyAlignment="1">
      <alignment horizontal="center" vertical="center" wrapText="1"/>
    </xf>
    <xf numFmtId="169" fontId="14" fillId="8" borderId="135" xfId="0" applyNumberFormat="1" applyFont="1" applyFill="1" applyBorder="1" applyAlignment="1">
      <alignment vertical="center" wrapText="1"/>
    </xf>
    <xf numFmtId="185" fontId="14" fillId="23" borderId="136" xfId="0" applyNumberFormat="1" applyFont="1" applyFill="1" applyBorder="1" applyAlignment="1">
      <alignment horizontal="left" vertical="center" wrapText="1" indent="2"/>
    </xf>
    <xf numFmtId="169" fontId="14" fillId="20" borderId="137" xfId="0" applyNumberFormat="1" applyFont="1" applyFill="1" applyBorder="1" applyAlignment="1">
      <alignment horizontal="center" vertical="center" wrapText="1"/>
    </xf>
    <xf numFmtId="169" fontId="14" fillId="8" borderId="138" xfId="0" applyNumberFormat="1" applyFont="1" applyFill="1" applyBorder="1" applyAlignment="1">
      <alignment vertical="center" wrapText="1"/>
    </xf>
    <xf numFmtId="185" fontId="14" fillId="23" borderId="133" xfId="0" applyNumberFormat="1" applyFont="1" applyFill="1" applyBorder="1" applyAlignment="1">
      <alignment horizontal="left" vertical="center" wrapText="1" indent="2"/>
    </xf>
    <xf numFmtId="0" fontId="9" fillId="20" borderId="74" xfId="0" applyNumberFormat="1" applyFont="1" applyFill="1" applyBorder="1" applyAlignment="1">
      <alignment horizontal="left" vertical="center" indent="1"/>
    </xf>
    <xf numFmtId="0" fontId="93" fillId="0" borderId="0" xfId="0" applyFont="1" applyAlignment="1">
      <alignment vertical="center" wrapText="1"/>
    </xf>
    <xf numFmtId="0" fontId="11" fillId="0" borderId="0" xfId="0" applyFont="1" applyAlignment="1">
      <alignment wrapText="1"/>
    </xf>
    <xf numFmtId="0" fontId="0" fillId="0" borderId="0" xfId="0" applyAlignment="1">
      <alignment wrapText="1"/>
    </xf>
    <xf numFmtId="0" fontId="38" fillId="8" borderId="48" xfId="0" applyNumberFormat="1" applyFont="1" applyFill="1" applyBorder="1" applyAlignment="1" applyProtection="1">
      <alignment horizontal="left" vertical="center" indent="2"/>
      <protection locked="0"/>
    </xf>
    <xf numFmtId="0" fontId="35" fillId="8" borderId="52" xfId="0" applyFont="1" applyFill="1" applyBorder="1" applyAlignment="1" applyProtection="1">
      <alignment horizontal="left" vertical="center" indent="2"/>
      <protection locked="0"/>
    </xf>
    <xf numFmtId="0" fontId="0" fillId="0" borderId="74" xfId="0" applyBorder="1" applyAlignment="1">
      <alignment horizontal="left"/>
    </xf>
    <xf numFmtId="0" fontId="37" fillId="0" borderId="0" xfId="0" applyFont="1" applyBorder="1" applyAlignment="1">
      <alignment horizontal="left" vertical="center" wrapText="1"/>
    </xf>
    <xf numFmtId="0" fontId="1" fillId="5" borderId="139"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21" fillId="10" borderId="32" xfId="0" applyFont="1" applyFill="1" applyBorder="1" applyAlignment="1">
      <alignment horizontal="center" vertical="center" wrapText="1"/>
    </xf>
    <xf numFmtId="0" fontId="0" fillId="0" borderId="140" xfId="0" applyBorder="1" applyAlignment="1">
      <alignment horizontal="center" vertical="center" wrapText="1"/>
    </xf>
    <xf numFmtId="0" fontId="1" fillId="20" borderId="139"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21" fillId="10" borderId="48" xfId="0" applyFont="1" applyFill="1" applyBorder="1" applyAlignment="1">
      <alignment horizontal="left" vertical="center" indent="2"/>
    </xf>
    <xf numFmtId="0" fontId="0" fillId="0" borderId="52" xfId="0" applyBorder="1" applyAlignment="1">
      <alignment horizontal="left" vertical="center" indent="2"/>
    </xf>
    <xf numFmtId="0" fontId="21" fillId="10" borderId="13" xfId="0" applyFont="1" applyFill="1" applyBorder="1" applyAlignment="1">
      <alignment horizontal="left" vertical="center" wrapText="1"/>
    </xf>
    <xf numFmtId="0" fontId="0" fillId="0" borderId="14" xfId="0" applyBorder="1" applyAlignment="1">
      <alignment/>
    </xf>
    <xf numFmtId="0" fontId="21" fillId="10" borderId="13" xfId="0" applyFont="1" applyFill="1" applyBorder="1" applyAlignment="1">
      <alignment horizontal="center" vertical="center" wrapText="1"/>
    </xf>
    <xf numFmtId="0" fontId="0" fillId="8" borderId="52" xfId="0" applyFill="1" applyBorder="1" applyAlignment="1" applyProtection="1">
      <alignment horizontal="left" vertical="center" indent="2"/>
      <protection locked="0"/>
    </xf>
    <xf numFmtId="0" fontId="21" fillId="10" borderId="52" xfId="0" applyFont="1" applyFill="1" applyBorder="1" applyAlignment="1">
      <alignment horizontal="left" vertical="center" indent="2"/>
    </xf>
    <xf numFmtId="0" fontId="21" fillId="10" borderId="74" xfId="0" applyFont="1" applyFill="1" applyBorder="1" applyAlignment="1">
      <alignment horizontal="left" vertical="center" indent="2"/>
    </xf>
    <xf numFmtId="0" fontId="9" fillId="20" borderId="48" xfId="0" applyNumberFormat="1" applyFont="1" applyFill="1" applyBorder="1" applyAlignment="1">
      <alignment horizontal="left" vertical="center" indent="1"/>
    </xf>
    <xf numFmtId="0" fontId="9" fillId="20" borderId="52" xfId="0" applyNumberFormat="1" applyFont="1" applyFill="1" applyBorder="1" applyAlignment="1">
      <alignment horizontal="left" vertical="center" indent="1"/>
    </xf>
    <xf numFmtId="0" fontId="0" fillId="0" borderId="0" xfId="0" applyFont="1" applyAlignment="1">
      <alignment vertical="center" wrapText="1"/>
    </xf>
    <xf numFmtId="0" fontId="85" fillId="0" borderId="141" xfId="0" applyFont="1" applyFill="1" applyBorder="1" applyAlignment="1">
      <alignment horizontal="left" vertical="center" wrapText="1"/>
    </xf>
    <xf numFmtId="0" fontId="0" fillId="0" borderId="141" xfId="0" applyBorder="1" applyAlignment="1">
      <alignment/>
    </xf>
    <xf numFmtId="0" fontId="36" fillId="0" borderId="141" xfId="0" applyFont="1" applyBorder="1" applyAlignment="1">
      <alignment vertical="center" wrapText="1"/>
    </xf>
    <xf numFmtId="0" fontId="9" fillId="6" borderId="142" xfId="0" applyFont="1" applyFill="1" applyBorder="1" applyAlignment="1">
      <alignment horizontal="left" vertical="center" indent="1"/>
    </xf>
    <xf numFmtId="0" fontId="0" fillId="6" borderId="143" xfId="0" applyFill="1" applyBorder="1" applyAlignment="1">
      <alignment horizontal="left" vertical="center" indent="1"/>
    </xf>
    <xf numFmtId="0" fontId="0" fillId="6" borderId="144" xfId="0" applyFill="1" applyBorder="1" applyAlignment="1">
      <alignment horizontal="left" vertical="center" indent="1"/>
    </xf>
    <xf numFmtId="0" fontId="21" fillId="17" borderId="145" xfId="0" applyFont="1" applyFill="1" applyBorder="1" applyAlignment="1">
      <alignment horizontal="left" vertical="center" indent="2"/>
    </xf>
    <xf numFmtId="0" fontId="0" fillId="17" borderId="0" xfId="0" applyFill="1" applyBorder="1" applyAlignment="1">
      <alignment horizontal="left" vertical="center" indent="2"/>
    </xf>
    <xf numFmtId="0" fontId="0" fillId="17" borderId="0" xfId="0" applyFill="1" applyAlignment="1">
      <alignment horizontal="left"/>
    </xf>
    <xf numFmtId="0" fontId="9" fillId="0" borderId="146" xfId="0" applyFont="1" applyFill="1" applyBorder="1" applyAlignment="1">
      <alignment horizontal="left" vertical="center" wrapText="1"/>
    </xf>
    <xf numFmtId="0" fontId="0" fillId="0" borderId="0" xfId="0" applyAlignment="1">
      <alignment/>
    </xf>
    <xf numFmtId="0" fontId="0" fillId="0" borderId="146" xfId="0" applyBorder="1" applyAlignment="1">
      <alignment horizontal="left" vertical="center"/>
    </xf>
    <xf numFmtId="0" fontId="4" fillId="0" borderId="147" xfId="0" applyFont="1" applyFill="1" applyBorder="1" applyAlignment="1">
      <alignment horizontal="left" vertical="center" indent="2"/>
    </xf>
    <xf numFmtId="0" fontId="0" fillId="0" borderId="148" xfId="0" applyBorder="1" applyAlignment="1">
      <alignment horizontal="left" indent="2"/>
    </xf>
    <xf numFmtId="0" fontId="4" fillId="0" borderId="47" xfId="0" applyFont="1" applyFill="1" applyBorder="1" applyAlignment="1">
      <alignment horizontal="left" vertical="center" wrapText="1" indent="2"/>
    </xf>
    <xf numFmtId="0" fontId="0" fillId="0" borderId="0" xfId="0" applyAlignment="1">
      <alignment horizontal="left" vertical="center" wrapText="1" indent="2"/>
    </xf>
    <xf numFmtId="0" fontId="1" fillId="0" borderId="47" xfId="0" applyFont="1" applyFill="1" applyBorder="1" applyAlignment="1">
      <alignment horizontal="left" vertical="center" wrapText="1" indent="2"/>
    </xf>
    <xf numFmtId="0" fontId="0" fillId="0" borderId="0" xfId="0" applyFont="1" applyAlignment="1">
      <alignment wrapText="1"/>
    </xf>
    <xf numFmtId="0" fontId="1" fillId="20" borderId="4" xfId="0" applyFont="1" applyFill="1" applyBorder="1" applyAlignment="1">
      <alignment horizontal="left" vertical="center" indent="1"/>
    </xf>
    <xf numFmtId="0" fontId="77" fillId="20" borderId="4" xfId="0" applyFont="1" applyFill="1" applyBorder="1" applyAlignment="1">
      <alignment horizontal="left" vertical="center" indent="1"/>
    </xf>
    <xf numFmtId="0" fontId="9" fillId="20" borderId="4" xfId="0" applyNumberFormat="1" applyFont="1" applyFill="1" applyBorder="1" applyAlignment="1" applyProtection="1">
      <alignment horizontal="left" vertical="center"/>
      <protection locked="0"/>
    </xf>
    <xf numFmtId="0" fontId="36" fillId="20" borderId="4" xfId="0" applyNumberFormat="1" applyFont="1" applyFill="1" applyBorder="1" applyAlignment="1">
      <alignment horizontal="left" vertical="center"/>
    </xf>
    <xf numFmtId="0" fontId="0" fillId="0" borderId="4" xfId="0" applyBorder="1" applyAlignment="1">
      <alignment/>
    </xf>
    <xf numFmtId="0" fontId="21" fillId="10" borderId="4" xfId="0" applyFont="1" applyFill="1"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xf>
    <xf numFmtId="0" fontId="79" fillId="0" borderId="0" xfId="0" applyFont="1" applyFill="1" applyBorder="1" applyAlignment="1">
      <alignment horizontal="right" vertical="center"/>
    </xf>
    <xf numFmtId="0" fontId="80" fillId="0" borderId="0" xfId="0" applyFont="1" applyFill="1" applyBorder="1" applyAlignment="1">
      <alignment horizontal="right"/>
    </xf>
    <xf numFmtId="0" fontId="21" fillId="10" borderId="4" xfId="0" applyFont="1" applyFill="1" applyBorder="1" applyAlignment="1">
      <alignment horizontal="center" vertical="center"/>
    </xf>
    <xf numFmtId="0" fontId="0" fillId="0" borderId="4" xfId="0" applyBorder="1" applyAlignment="1">
      <alignment horizontal="center" vertical="center"/>
    </xf>
    <xf numFmtId="0" fontId="9" fillId="20" borderId="4" xfId="0" applyNumberFormat="1" applyFont="1" applyFill="1" applyBorder="1" applyAlignment="1" applyProtection="1">
      <alignment horizontal="left" vertical="center"/>
      <protection/>
    </xf>
    <xf numFmtId="0" fontId="9" fillId="0" borderId="149" xfId="61" applyFont="1" applyBorder="1" applyAlignment="1">
      <alignment horizontal="center" vertical="center"/>
      <protection/>
    </xf>
    <xf numFmtId="0" fontId="0" fillId="0" borderId="150" xfId="0" applyBorder="1" applyAlignment="1">
      <alignment vertical="center"/>
    </xf>
    <xf numFmtId="0" fontId="0" fillId="0" borderId="151" xfId="0" applyBorder="1" applyAlignment="1">
      <alignment vertical="center"/>
    </xf>
    <xf numFmtId="0" fontId="21" fillId="17" borderId="142" xfId="0" applyFont="1" applyFill="1" applyBorder="1" applyAlignment="1">
      <alignment horizontal="left" vertical="center" indent="2"/>
    </xf>
    <xf numFmtId="0" fontId="0" fillId="17" borderId="143" xfId="0" applyFill="1" applyBorder="1" applyAlignment="1">
      <alignment horizontal="left" vertical="center" indent="2"/>
    </xf>
    <xf numFmtId="0" fontId="0" fillId="17" borderId="144" xfId="0" applyFill="1" applyBorder="1" applyAlignment="1">
      <alignment horizontal="left" vertical="center" indent="2"/>
    </xf>
    <xf numFmtId="0" fontId="9" fillId="6" borderId="142" xfId="0" applyNumberFormat="1" applyFont="1" applyFill="1" applyBorder="1" applyAlignment="1">
      <alignment horizontal="left" vertical="center" indent="1"/>
    </xf>
    <xf numFmtId="0" fontId="36" fillId="6" borderId="143" xfId="0" applyFont="1" applyFill="1" applyBorder="1" applyAlignment="1">
      <alignment horizontal="left" vertical="center" indent="1"/>
    </xf>
    <xf numFmtId="0" fontId="0" fillId="6" borderId="143" xfId="0" applyFill="1" applyBorder="1" applyAlignment="1">
      <alignment horizontal="left"/>
    </xf>
    <xf numFmtId="0" fontId="0" fillId="0" borderId="144" xfId="0" applyBorder="1" applyAlignment="1">
      <alignment horizontal="left"/>
    </xf>
    <xf numFmtId="0" fontId="9" fillId="20" borderId="4" xfId="0" applyNumberFormat="1" applyFont="1" applyFill="1" applyBorder="1" applyAlignment="1">
      <alignment horizontal="left" vertical="center" indent="1"/>
    </xf>
    <xf numFmtId="0" fontId="36" fillId="20" borderId="4" xfId="0" applyFont="1" applyFill="1" applyBorder="1" applyAlignment="1">
      <alignment horizontal="left" vertical="center" indent="1"/>
    </xf>
    <xf numFmtId="0" fontId="21" fillId="10" borderId="4" xfId="0" applyFont="1" applyFill="1" applyBorder="1" applyAlignment="1">
      <alignment horizontal="left" vertical="center" indent="2"/>
    </xf>
    <xf numFmtId="0" fontId="0" fillId="0" borderId="4" xfId="0" applyBorder="1" applyAlignment="1">
      <alignment horizontal="left" vertical="center" indent="2"/>
    </xf>
    <xf numFmtId="0" fontId="22" fillId="10" borderId="152" xfId="0" applyFont="1" applyFill="1" applyBorder="1" applyAlignment="1">
      <alignment horizontal="center" vertical="center" wrapText="1"/>
    </xf>
    <xf numFmtId="0" fontId="0" fillId="0" borderId="153" xfId="0" applyBorder="1" applyAlignment="1">
      <alignment vertical="center"/>
    </xf>
    <xf numFmtId="0" fontId="22" fillId="10" borderId="154" xfId="0" applyFont="1" applyFill="1" applyBorder="1" applyAlignment="1">
      <alignment horizontal="center" vertical="center" wrapText="1"/>
    </xf>
    <xf numFmtId="0" fontId="22" fillId="10" borderId="155" xfId="0" applyFont="1" applyFill="1" applyBorder="1" applyAlignment="1">
      <alignment horizontal="center" vertical="center" wrapText="1"/>
    </xf>
    <xf numFmtId="0" fontId="22" fillId="10" borderId="156" xfId="0" applyFont="1" applyFill="1" applyBorder="1" applyAlignment="1">
      <alignment horizontal="center" vertical="center" wrapText="1"/>
    </xf>
    <xf numFmtId="0" fontId="22" fillId="10" borderId="88" xfId="0" applyFont="1" applyFill="1" applyBorder="1" applyAlignment="1">
      <alignment horizontal="center" vertical="center" wrapText="1"/>
    </xf>
    <xf numFmtId="0" fontId="0" fillId="0" borderId="94" xfId="0" applyBorder="1" applyAlignment="1">
      <alignment vertical="center"/>
    </xf>
    <xf numFmtId="0" fontId="22" fillId="10" borderId="157"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0" fillId="0" borderId="37" xfId="0" applyBorder="1" applyAlignment="1">
      <alignment vertical="center"/>
    </xf>
    <xf numFmtId="169" fontId="22" fillId="10" borderId="15" xfId="0" applyNumberFormat="1" applyFont="1" applyFill="1" applyBorder="1" applyAlignment="1">
      <alignment horizontal="center" vertical="center" wrapText="1"/>
    </xf>
    <xf numFmtId="0" fontId="0" fillId="0" borderId="74" xfId="0" applyBorder="1" applyAlignment="1">
      <alignment/>
    </xf>
    <xf numFmtId="193" fontId="39" fillId="8" borderId="112" xfId="0" applyNumberFormat="1" applyFont="1" applyFill="1" applyBorder="1" applyAlignment="1" applyProtection="1">
      <alignment horizontal="center" vertical="center" wrapText="1"/>
      <protection locked="0"/>
    </xf>
    <xf numFmtId="193" fontId="0" fillId="0" borderId="158" xfId="0" applyNumberFormat="1" applyBorder="1" applyAlignment="1">
      <alignment/>
    </xf>
    <xf numFmtId="0" fontId="14" fillId="20" borderId="159" xfId="0" applyNumberFormat="1" applyFont="1" applyFill="1" applyBorder="1" applyAlignment="1">
      <alignment horizontal="center" vertical="center" wrapText="1"/>
    </xf>
    <xf numFmtId="0" fontId="0" fillId="0" borderId="160" xfId="0" applyBorder="1" applyAlignment="1">
      <alignment horizontal="center" vertical="center" wrapText="1"/>
    </xf>
    <xf numFmtId="0" fontId="0" fillId="0" borderId="42" xfId="0" applyBorder="1" applyAlignment="1">
      <alignment horizontal="center" vertical="center" wrapText="1"/>
    </xf>
    <xf numFmtId="0" fontId="14" fillId="20" borderId="161" xfId="0" applyNumberFormat="1" applyFont="1" applyFill="1"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wrapText="1"/>
    </xf>
    <xf numFmtId="169" fontId="91" fillId="0" borderId="0" xfId="0" applyNumberFormat="1" applyFont="1" applyFill="1" applyBorder="1" applyAlignment="1">
      <alignment horizontal="center" vertical="center" wrapText="1"/>
    </xf>
    <xf numFmtId="169" fontId="92" fillId="0" borderId="0" xfId="0" applyNumberFormat="1" applyFont="1" applyAlignment="1">
      <alignment/>
    </xf>
    <xf numFmtId="169" fontId="14" fillId="20" borderId="164" xfId="0" applyNumberFormat="1" applyFont="1" applyFill="1" applyBorder="1" applyAlignment="1" applyProtection="1">
      <alignment vertical="center" wrapText="1"/>
      <protection/>
    </xf>
    <xf numFmtId="0" fontId="0" fillId="20" borderId="164" xfId="0" applyFill="1" applyBorder="1" applyAlignment="1">
      <alignment wrapText="1"/>
    </xf>
    <xf numFmtId="0" fontId="0" fillId="20" borderId="165" xfId="0" applyFill="1" applyBorder="1" applyAlignment="1">
      <alignment wrapText="1"/>
    </xf>
    <xf numFmtId="185" fontId="90" fillId="24" borderId="48" xfId="0" applyNumberFormat="1" applyFont="1" applyFill="1" applyBorder="1" applyAlignment="1">
      <alignment horizontal="left" vertical="center" wrapText="1" indent="3"/>
    </xf>
    <xf numFmtId="0" fontId="82" fillId="10" borderId="52" xfId="0" applyFont="1" applyFill="1" applyBorder="1" applyAlignment="1">
      <alignment horizontal="left" vertical="center" wrapText="1" indent="3"/>
    </xf>
    <xf numFmtId="0" fontId="82" fillId="10" borderId="74" xfId="0" applyFont="1" applyFill="1" applyBorder="1" applyAlignment="1">
      <alignment horizontal="left" vertical="center" wrapText="1" indent="3"/>
    </xf>
    <xf numFmtId="0" fontId="39" fillId="8" borderId="116" xfId="0" applyFont="1" applyFill="1" applyBorder="1" applyAlignment="1" applyProtection="1">
      <alignment horizontal="left" indent="1"/>
      <protection locked="0"/>
    </xf>
    <xf numFmtId="0" fontId="39" fillId="8" borderId="111" xfId="0" applyFont="1" applyFill="1" applyBorder="1" applyAlignment="1" applyProtection="1">
      <alignment horizontal="left" indent="1"/>
      <protection locked="0"/>
    </xf>
    <xf numFmtId="0" fontId="39" fillId="8" borderId="166" xfId="0" applyFont="1" applyFill="1" applyBorder="1" applyAlignment="1" applyProtection="1">
      <alignment horizontal="left" indent="1"/>
      <protection locked="0"/>
    </xf>
    <xf numFmtId="0" fontId="39" fillId="8" borderId="167" xfId="0" applyFont="1" applyFill="1" applyBorder="1" applyAlignment="1" applyProtection="1">
      <alignment horizontal="left" indent="1"/>
      <protection locked="0"/>
    </xf>
    <xf numFmtId="0" fontId="39" fillId="8" borderId="168" xfId="0" applyFont="1" applyFill="1" applyBorder="1" applyAlignment="1" applyProtection="1">
      <alignment horizontal="left" indent="1"/>
      <protection locked="0"/>
    </xf>
    <xf numFmtId="0" fontId="39" fillId="8" borderId="169" xfId="0" applyFont="1" applyFill="1" applyBorder="1" applyAlignment="1" applyProtection="1">
      <alignment horizontal="left" indent="1"/>
      <protection locked="0"/>
    </xf>
    <xf numFmtId="0" fontId="21" fillId="25" borderId="170" xfId="0" applyFont="1" applyFill="1" applyBorder="1" applyAlignment="1">
      <alignment horizontal="center" vertical="center" wrapText="1"/>
    </xf>
    <xf numFmtId="0" fontId="21" fillId="25" borderId="5" xfId="0" applyFont="1" applyFill="1" applyBorder="1" applyAlignment="1">
      <alignment horizontal="center" vertical="center" wrapText="1"/>
    </xf>
    <xf numFmtId="0" fontId="21" fillId="25" borderId="171" xfId="0" applyFont="1" applyFill="1" applyBorder="1" applyAlignment="1">
      <alignment horizontal="center" vertical="center" wrapText="1"/>
    </xf>
    <xf numFmtId="169" fontId="1" fillId="2" borderId="125" xfId="0" applyNumberFormat="1" applyFont="1" applyFill="1" applyBorder="1" applyAlignment="1">
      <alignment horizontal="left" vertical="center" wrapText="1" indent="2"/>
    </xf>
    <xf numFmtId="169" fontId="1" fillId="2" borderId="172" xfId="0" applyNumberFormat="1" applyFont="1" applyFill="1" applyBorder="1" applyAlignment="1">
      <alignment horizontal="left" vertical="center" wrapText="1" indent="2"/>
    </xf>
    <xf numFmtId="0" fontId="21" fillId="10" borderId="48" xfId="0" applyFont="1" applyFill="1" applyBorder="1" applyAlignment="1">
      <alignment horizontal="left" vertical="center"/>
    </xf>
    <xf numFmtId="0" fontId="0" fillId="0" borderId="52" xfId="0" applyBorder="1" applyAlignment="1">
      <alignment/>
    </xf>
    <xf numFmtId="169" fontId="1" fillId="2" borderId="128" xfId="0" applyNumberFormat="1" applyFont="1" applyFill="1" applyBorder="1" applyAlignment="1">
      <alignment horizontal="left" vertical="center" wrapText="1" indent="2"/>
    </xf>
    <xf numFmtId="169" fontId="1" fillId="2" borderId="36" xfId="0" applyNumberFormat="1" applyFont="1" applyFill="1" applyBorder="1" applyAlignment="1">
      <alignment horizontal="left" vertical="center" wrapText="1" indent="2"/>
    </xf>
    <xf numFmtId="169" fontId="1" fillId="2" borderId="36" xfId="0" applyNumberFormat="1" applyFont="1" applyFill="1" applyBorder="1" applyAlignment="1">
      <alignment horizontal="left" vertical="top" wrapText="1" indent="2"/>
    </xf>
    <xf numFmtId="0" fontId="77" fillId="0" borderId="38" xfId="0" applyFont="1" applyBorder="1" applyAlignment="1">
      <alignment horizontal="left" vertical="top" wrapText="1" indent="2"/>
    </xf>
    <xf numFmtId="0" fontId="77" fillId="0" borderId="38" xfId="0" applyFont="1" applyBorder="1" applyAlignment="1">
      <alignment horizontal="left" wrapText="1"/>
    </xf>
    <xf numFmtId="0" fontId="39" fillId="8" borderId="173" xfId="0" applyNumberFormat="1" applyFont="1" applyFill="1" applyBorder="1" applyAlignment="1" applyProtection="1">
      <alignment horizontal="left" vertical="justify" wrapText="1" indent="1"/>
      <protection locked="0"/>
    </xf>
    <xf numFmtId="0" fontId="35" fillId="8" borderId="174" xfId="0" applyFont="1" applyFill="1" applyBorder="1" applyAlignment="1">
      <alignment horizontal="left" wrapText="1" indent="1"/>
    </xf>
    <xf numFmtId="0" fontId="39" fillId="8" borderId="47" xfId="0" applyNumberFormat="1" applyFont="1" applyFill="1" applyBorder="1" applyAlignment="1" applyProtection="1">
      <alignment horizontal="left" vertical="top" wrapText="1" indent="1"/>
      <protection locked="0"/>
    </xf>
    <xf numFmtId="0" fontId="35" fillId="8" borderId="175" xfId="0" applyFont="1" applyFill="1" applyBorder="1" applyAlignment="1">
      <alignment horizontal="left" wrapText="1" indent="1"/>
    </xf>
    <xf numFmtId="0" fontId="21" fillId="10" borderId="48" xfId="0" applyFont="1" applyFill="1" applyBorder="1" applyAlignment="1">
      <alignment horizontal="left" vertical="center"/>
    </xf>
    <xf numFmtId="0" fontId="21" fillId="10" borderId="176" xfId="0" applyFont="1" applyFill="1" applyBorder="1" applyAlignment="1">
      <alignment horizontal="left" vertical="center"/>
    </xf>
    <xf numFmtId="0" fontId="0" fillId="0" borderId="177" xfId="0" applyBorder="1" applyAlignment="1">
      <alignment/>
    </xf>
    <xf numFmtId="0" fontId="0" fillId="0" borderId="178" xfId="0" applyBorder="1" applyAlignment="1">
      <alignment/>
    </xf>
    <xf numFmtId="0" fontId="39" fillId="8" borderId="112" xfId="0" applyNumberFormat="1" applyFont="1" applyFill="1" applyBorder="1" applyAlignment="1" applyProtection="1">
      <alignment horizontal="left" vertical="top" wrapText="1" indent="1"/>
      <protection locked="0"/>
    </xf>
    <xf numFmtId="0" fontId="35" fillId="8" borderId="158" xfId="0" applyFont="1" applyFill="1" applyBorder="1" applyAlignment="1">
      <alignment horizontal="left" wrapText="1" indent="1"/>
    </xf>
    <xf numFmtId="0" fontId="102" fillId="0" borderId="0" xfId="0" applyFont="1" applyFill="1" applyBorder="1" applyAlignment="1">
      <alignment horizontal="left" indent="1"/>
    </xf>
    <xf numFmtId="0" fontId="103" fillId="0" borderId="0" xfId="0" applyFont="1" applyFill="1" applyAlignment="1">
      <alignment horizontal="left" indent="1"/>
    </xf>
    <xf numFmtId="0" fontId="101" fillId="0" borderId="0" xfId="0" applyFont="1" applyFill="1" applyBorder="1" applyAlignment="1">
      <alignment horizontal="left" vertical="center" wrapText="1"/>
    </xf>
    <xf numFmtId="0" fontId="111" fillId="0" borderId="0" xfId="0" applyFont="1" applyAlignment="1">
      <alignment horizontal="left" vertical="center"/>
    </xf>
    <xf numFmtId="9" fontId="13" fillId="20" borderId="26" xfId="65" applyFont="1" applyFill="1" applyBorder="1" applyAlignment="1" applyProtection="1">
      <alignment horizontal="center" vertical="center" wrapText="1"/>
      <protection locked="0"/>
    </xf>
    <xf numFmtId="0" fontId="112" fillId="0" borderId="0" xfId="0" applyFont="1" applyAlignment="1">
      <alignment horizontal="left" vertical="center" indent="1"/>
    </xf>
  </cellXfs>
  <cellStyles count="6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budget projet partenariat FEAMP" xfId="61"/>
    <cellStyle name="Normal_Récapitulatif SI" xfId="62"/>
    <cellStyle name="Note" xfId="63"/>
    <cellStyle name="Percent" xfId="64"/>
    <cellStyle name="Pourcentage 2" xfId="65"/>
    <cellStyle name="protégé" xfId="66"/>
    <cellStyle name="Saisie obligatoire" xfId="67"/>
    <cellStyle name="Satisfaisant" xfId="68"/>
    <cellStyle name="Sortie" xfId="69"/>
    <cellStyle name="TableStyleLight1" xfId="70"/>
    <cellStyle name="Texte explicatif" xfId="71"/>
    <cellStyle name="Titre" xfId="72"/>
    <cellStyle name="Titre 1" xfId="73"/>
    <cellStyle name="Titre 2" xfId="74"/>
    <cellStyle name="Titre 3" xfId="75"/>
    <cellStyle name="Titre 4" xfId="76"/>
    <cellStyle name="Titre_Récapitulatif SI" xfId="77"/>
    <cellStyle name="Total" xfId="78"/>
    <cellStyle name="Vérification" xfId="79"/>
  </cellStyles>
  <dxfs count="13">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
      <fill>
        <patternFill>
          <bgColor rgb="FF99CCFF"/>
        </patternFill>
      </fill>
      <border/>
    </dxf>
    <dxf>
      <fill>
        <patternFill>
          <bgColor rgb="FFC0C0C0"/>
        </patternFill>
      </fill>
      <border/>
    </dxf>
    <dxf>
      <fill>
        <patternFill patternType="solid">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CHARLO~1.DE-\AppData\Local\Temp\1%20-%20PROG%202014-2020\3%20-%20FEAMP\ASSISTANCE%20TECHNIQUE\Mission%20Appui%20FEAMP%20ASP\Travaux%20et%20livrables%20fournis\Formulaires\2_ANNEXES_TECHNIQUES\FOR_Dm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lvidal\AppData\Local\Microsoft\Windows\Temporary%20Internet%20Files\Content.Outlook\2OVLV2J8\1%20-%20PROG%202014-2020\3%20-%20FEAMP\ASSISTANCE%20TECHNIQUE\ANNEXES%20TECHNIQUES\Documents%20de%20travail\28%20Partenariat\FOR_Dmde_AIDE_FEAMP_ANNEXES_PARTENARIAT%20(2"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annexes%20techniques%2062.1.c%20coop&#233;ratio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XE-1 -DEPENSES PREVI"/>
      <sheetName val="ANXE-2-RESSOURCES PREVI"/>
      <sheetName val="ANXE-2' RESSOURCES (Bilan)"/>
      <sheetName val="ANXE-3-AIDES-PUBLIQUES"/>
      <sheetName val="ANXE-4-INDICATEURS"/>
      <sheetName val="ANXE-5-PIECES_COMPLEMENTAIRES"/>
      <sheetName val="ANXE-6-INFO-ENTREP-GROUPE"/>
      <sheetName val="ANXE-7-DESCRIPTIF DE L'OP"/>
      <sheetName val="Contrôles"/>
      <sheetName val="Référentiels"/>
      <sheetName val="ANXE-2 RESSOURCES (Bila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7"/>
  <sheetViews>
    <sheetView showGridLines="0" tabSelected="1" view="pageBreakPreview" zoomScaleSheetLayoutView="100" zoomScalePageLayoutView="0" workbookViewId="0" topLeftCell="A1">
      <selection activeCell="D21" sqref="D21"/>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2.57421875" style="0" customWidth="1"/>
    <col min="8" max="8" width="24.140625" style="0" customWidth="1"/>
    <col min="9" max="9" width="17.7109375" style="19" customWidth="1"/>
    <col min="10" max="10" width="49.8515625" style="0" customWidth="1"/>
    <col min="11" max="11" width="22.7109375" style="0" customWidth="1"/>
    <col min="14" max="14" width="47.00390625" style="0" customWidth="1"/>
  </cols>
  <sheetData>
    <row r="2" spans="2:5" ht="30">
      <c r="B2" s="42" t="s">
        <v>106</v>
      </c>
      <c r="C2" s="42"/>
      <c r="D2" s="8"/>
      <c r="E2" s="8"/>
    </row>
    <row r="3" spans="2:5" ht="18">
      <c r="B3" s="10" t="s">
        <v>109</v>
      </c>
      <c r="C3" s="43"/>
      <c r="D3" s="8"/>
      <c r="E3" s="8"/>
    </row>
    <row r="4" spans="2:9" ht="18">
      <c r="B4" s="10"/>
      <c r="C4" s="43"/>
      <c r="D4" s="8"/>
      <c r="E4" s="8"/>
      <c r="F4" s="8"/>
      <c r="G4" s="8"/>
      <c r="H4" s="8"/>
      <c r="I4" s="21"/>
    </row>
    <row r="5" spans="3:16" ht="49.5" customHeight="1">
      <c r="C5" s="503" t="s">
        <v>402</v>
      </c>
      <c r="D5" s="504"/>
      <c r="E5" s="504"/>
      <c r="F5" s="504"/>
      <c r="G5" s="504"/>
      <c r="H5" s="504"/>
      <c r="I5" s="504"/>
      <c r="J5" s="504"/>
      <c r="L5" s="2"/>
      <c r="M5" s="1"/>
      <c r="N5" s="1"/>
      <c r="O5" s="1"/>
      <c r="P5" s="1"/>
    </row>
    <row r="6" spans="3:5" ht="15">
      <c r="C6" s="357" t="s">
        <v>404</v>
      </c>
      <c r="D6" s="8"/>
      <c r="E6" s="8"/>
    </row>
    <row r="7" spans="12:16" ht="19.5" customHeight="1">
      <c r="L7" s="2"/>
      <c r="M7" s="126"/>
      <c r="N7" s="2"/>
      <c r="O7" s="1"/>
      <c r="P7" s="1"/>
    </row>
    <row r="8" spans="3:16" ht="15.75">
      <c r="C8" s="481" t="s">
        <v>138</v>
      </c>
      <c r="D8" s="482" t="s">
        <v>126</v>
      </c>
      <c r="E8" s="478"/>
      <c r="F8" s="478"/>
      <c r="G8" s="478"/>
      <c r="H8" s="478"/>
      <c r="I8" s="479"/>
      <c r="J8" s="370"/>
      <c r="L8" s="2"/>
      <c r="M8" s="126"/>
      <c r="N8" s="126"/>
      <c r="O8" s="2"/>
      <c r="P8" s="1"/>
    </row>
    <row r="9" spans="3:16" ht="15">
      <c r="C9" s="481" t="s">
        <v>188</v>
      </c>
      <c r="D9" s="482" t="s">
        <v>139</v>
      </c>
      <c r="E9" s="80"/>
      <c r="F9" s="80"/>
      <c r="G9" s="80"/>
      <c r="H9" s="80"/>
      <c r="I9" s="479"/>
      <c r="J9" s="370"/>
      <c r="L9" s="2"/>
      <c r="M9" s="126"/>
      <c r="N9" s="126"/>
      <c r="O9" s="2"/>
      <c r="P9" s="1"/>
    </row>
    <row r="10" spans="3:16" ht="15">
      <c r="C10" s="481" t="s">
        <v>187</v>
      </c>
      <c r="D10" s="482" t="s">
        <v>391</v>
      </c>
      <c r="E10" s="80"/>
      <c r="F10" s="80"/>
      <c r="G10" s="80"/>
      <c r="H10" s="80"/>
      <c r="I10" s="479"/>
      <c r="J10" s="370"/>
      <c r="L10" s="2"/>
      <c r="M10" s="126"/>
      <c r="N10" s="126"/>
      <c r="O10" s="2"/>
      <c r="P10" s="1"/>
    </row>
    <row r="11" spans="3:16" ht="15">
      <c r="C11" s="481" t="s">
        <v>136</v>
      </c>
      <c r="D11" s="482" t="s">
        <v>140</v>
      </c>
      <c r="E11" s="80"/>
      <c r="F11" s="80"/>
      <c r="G11" s="80"/>
      <c r="H11" s="80"/>
      <c r="I11" s="479"/>
      <c r="J11" s="370"/>
      <c r="L11" s="2"/>
      <c r="M11" s="126"/>
      <c r="N11" s="2"/>
      <c r="O11" s="1"/>
      <c r="P11" s="1"/>
    </row>
    <row r="12" spans="3:16" ht="15">
      <c r="C12" s="481" t="s">
        <v>134</v>
      </c>
      <c r="D12" s="482" t="s">
        <v>141</v>
      </c>
      <c r="E12" s="80"/>
      <c r="F12" s="80"/>
      <c r="G12" s="80"/>
      <c r="H12" s="80"/>
      <c r="I12" s="479"/>
      <c r="J12" s="370"/>
      <c r="L12" s="2"/>
      <c r="M12" s="126"/>
      <c r="N12" s="2"/>
      <c r="O12" s="1"/>
      <c r="P12" s="1"/>
    </row>
    <row r="13" spans="3:14" ht="15">
      <c r="C13" s="481" t="s">
        <v>137</v>
      </c>
      <c r="D13" s="482" t="s">
        <v>142</v>
      </c>
      <c r="E13" s="80"/>
      <c r="F13" s="80"/>
      <c r="G13" s="80"/>
      <c r="H13" s="80"/>
      <c r="I13" s="479"/>
      <c r="J13" s="370"/>
      <c r="L13" s="2"/>
      <c r="M13" s="126"/>
      <c r="N13" s="2"/>
    </row>
    <row r="14" spans="3:14" ht="15.75">
      <c r="C14" s="481" t="s">
        <v>135</v>
      </c>
      <c r="D14" s="482" t="s">
        <v>143</v>
      </c>
      <c r="E14" s="80"/>
      <c r="F14" s="80"/>
      <c r="G14" s="80"/>
      <c r="H14" s="80"/>
      <c r="I14" s="479"/>
      <c r="J14" s="480"/>
      <c r="K14" s="169"/>
      <c r="L14" s="2"/>
      <c r="M14" s="126"/>
      <c r="N14" s="2"/>
    </row>
    <row r="15" spans="3:14" ht="23.25" customHeight="1">
      <c r="C15" s="168"/>
      <c r="D15" s="169"/>
      <c r="J15" s="168"/>
      <c r="K15" s="169"/>
      <c r="L15" s="2"/>
      <c r="M15" s="126"/>
      <c r="N15" s="2"/>
    </row>
    <row r="16" spans="2:7" ht="18" customHeight="1">
      <c r="B16" s="2"/>
      <c r="C16" s="229" t="s">
        <v>186</v>
      </c>
      <c r="D16" s="230"/>
      <c r="E16" s="230"/>
      <c r="F16" s="230"/>
      <c r="G16" s="230"/>
    </row>
    <row r="17" spans="2:7" ht="15.75">
      <c r="B17" s="2"/>
      <c r="C17" s="231" t="s">
        <v>184</v>
      </c>
      <c r="D17" s="230"/>
      <c r="E17" s="230"/>
      <c r="F17" s="230"/>
      <c r="G17" s="230"/>
    </row>
    <row r="18" ht="18" customHeight="1" thickBot="1">
      <c r="B18" s="2"/>
    </row>
    <row r="19" spans="2:9" ht="18" customHeight="1" thickBot="1">
      <c r="B19" s="2"/>
      <c r="C19" s="125" t="s">
        <v>155</v>
      </c>
      <c r="H19" s="182"/>
      <c r="I19" s="130"/>
    </row>
    <row r="20" spans="2:4" ht="11.25" customHeight="1" thickBot="1">
      <c r="B20" s="2"/>
      <c r="C20" s="124"/>
      <c r="D20" s="107"/>
    </row>
    <row r="21" spans="2:9" ht="18" customHeight="1" thickBot="1">
      <c r="B21" s="2"/>
      <c r="C21" s="125" t="s">
        <v>156</v>
      </c>
      <c r="H21" s="115"/>
      <c r="I21" s="2"/>
    </row>
    <row r="22" spans="2:8" ht="6.75" customHeight="1" thickBot="1">
      <c r="B22" s="2"/>
      <c r="C22" s="2"/>
      <c r="H22" s="19"/>
    </row>
    <row r="23" spans="2:9" ht="18" customHeight="1" thickBot="1">
      <c r="B23" s="2"/>
      <c r="C23" s="2"/>
      <c r="H23" s="123"/>
      <c r="I23" s="2"/>
    </row>
    <row r="24" spans="2:3" ht="15">
      <c r="B24" s="2"/>
      <c r="C24" s="2"/>
    </row>
    <row r="25" spans="2:9" ht="18" customHeight="1">
      <c r="B25" s="2"/>
      <c r="C25" s="2"/>
      <c r="D25" s="127" t="s">
        <v>129</v>
      </c>
      <c r="E25" s="112" t="s">
        <v>79</v>
      </c>
      <c r="F25" s="113" t="s">
        <v>83</v>
      </c>
      <c r="G25" s="113" t="s">
        <v>87</v>
      </c>
      <c r="H25" s="114" t="s">
        <v>84</v>
      </c>
      <c r="I25" s="82"/>
    </row>
    <row r="26" spans="2:9" ht="18" customHeight="1">
      <c r="B26" s="2"/>
      <c r="C26" s="2"/>
      <c r="E26" s="183"/>
      <c r="F26" s="184"/>
      <c r="G26" s="184"/>
      <c r="H26" s="111">
        <f>E26*G26</f>
        <v>0</v>
      </c>
      <c r="I26" s="131"/>
    </row>
    <row r="27" spans="2:9" ht="18" customHeight="1">
      <c r="B27" s="2"/>
      <c r="C27" s="2"/>
      <c r="E27" s="185"/>
      <c r="F27" s="174"/>
      <c r="G27" s="174"/>
      <c r="H27" s="108">
        <f>E27*G27</f>
        <v>0</v>
      </c>
      <c r="I27" s="131"/>
    </row>
    <row r="28" spans="2:9" ht="18" customHeight="1">
      <c r="B28" s="2"/>
      <c r="C28" s="2"/>
      <c r="E28" s="186"/>
      <c r="F28" s="187"/>
      <c r="G28" s="187"/>
      <c r="H28" s="109">
        <f>E28*G28</f>
        <v>0</v>
      </c>
      <c r="I28" s="131"/>
    </row>
    <row r="29" spans="2:9" ht="18" customHeight="1">
      <c r="B29" s="2"/>
      <c r="C29" s="2"/>
      <c r="H29" s="110">
        <f>SUM(H26:H28)</f>
        <v>0</v>
      </c>
      <c r="I29" s="132"/>
    </row>
    <row r="30" spans="2:3" ht="39" customHeight="1">
      <c r="B30" s="2"/>
      <c r="C30" s="125" t="s">
        <v>144</v>
      </c>
    </row>
    <row r="31" spans="2:3" ht="15.75">
      <c r="B31" s="2"/>
      <c r="C31" s="125" t="s">
        <v>145</v>
      </c>
    </row>
    <row r="32" ht="18" customHeight="1">
      <c r="B32" s="2"/>
    </row>
    <row r="33" spans="2:3" ht="15.75">
      <c r="B33" s="2"/>
      <c r="C33" s="125" t="s">
        <v>185</v>
      </c>
    </row>
    <row r="34" spans="2:3" ht="15.75">
      <c r="B34" s="2"/>
      <c r="C34" s="188" t="s">
        <v>157</v>
      </c>
    </row>
    <row r="35" ht="15">
      <c r="C35" s="129"/>
    </row>
    <row r="36" ht="15">
      <c r="C36" s="129"/>
    </row>
    <row r="37" ht="15">
      <c r="C37" s="129"/>
    </row>
    <row r="49" ht="18.75" customHeight="1"/>
    <row r="66" ht="15.75" customHeight="1"/>
    <row r="67" ht="30.75" customHeight="1"/>
    <row r="75" ht="29.25" customHeight="1"/>
  </sheetData>
  <sheetProtection password="C47B" sheet="1" objects="1" scenarios="1"/>
  <mergeCells count="1">
    <mergeCell ref="C5:J5"/>
  </mergeCells>
  <dataValidations count="4">
    <dataValidation operator="greaterThan" allowBlank="1" showInputMessage="1" showErrorMessage="1" sqref="H26:I28"/>
    <dataValidation type="decimal" allowBlank="1" showInputMessage="1" showErrorMessage="1" errorTitle="Format invalide" error="Vous devez renseigner une valeur numériqe." sqref="G26:G28">
      <formula1>0</formula1>
      <formula2>10000000</formula2>
    </dataValidation>
    <dataValidation type="list" allowBlank="1" showInputMessage="1" showErrorMessage="1" errorTitle="Format invalide" error="Vous devez renseigner une valeur numériqe." sqref="F26:F28">
      <formula1>"heures,jours,semaines"</formula1>
    </dataValidation>
    <dataValidation type="decimal" operator="greaterThanOrEqual" allowBlank="1" showInputMessage="1" showErrorMessage="1" sqref="E26:E28">
      <formula1>0</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47" r:id="rId1"/>
  <headerFooter alignWithMargins="0">
    <oddFooter>&amp;L&amp;"Calibri,Italique"&amp;8Annexes techniques - Mesure 51.1.b,c et d&amp;R&amp;"Calibri,Italique"&amp;8V1.2.1 avril 2017</oddFooter>
  </headerFooter>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5">
      <selection activeCell="B27" sqref="B27"/>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Feuil11"/>
  <dimension ref="A1:I24"/>
  <sheetViews>
    <sheetView zoomScalePageLayoutView="0" workbookViewId="0" topLeftCell="A1">
      <selection activeCell="B5" sqref="B5"/>
    </sheetView>
  </sheetViews>
  <sheetFormatPr defaultColWidth="11.421875" defaultRowHeight="15"/>
  <cols>
    <col min="1" max="1" width="17.7109375" style="0" bestFit="1" customWidth="1"/>
    <col min="2" max="2" width="22.00390625" style="0" bestFit="1" customWidth="1"/>
    <col min="3" max="3" width="15.7109375" style="0" bestFit="1" customWidth="1"/>
    <col min="4" max="5" width="11.7109375" style="0" bestFit="1" customWidth="1"/>
    <col min="6" max="6" width="20.7109375" style="0" bestFit="1" customWidth="1"/>
    <col min="7" max="7" width="34.7109375" style="0" bestFit="1" customWidth="1"/>
    <col min="8" max="8" width="35.7109375" style="0" bestFit="1" customWidth="1"/>
    <col min="9" max="9" width="15.421875" style="0" bestFit="1" customWidth="1"/>
  </cols>
  <sheetData>
    <row r="1" spans="1:9" ht="15">
      <c r="A1" s="3" t="s">
        <v>17</v>
      </c>
      <c r="B1" s="3" t="s">
        <v>18</v>
      </c>
      <c r="C1" s="3" t="s">
        <v>19</v>
      </c>
      <c r="D1" s="3" t="s">
        <v>20</v>
      </c>
      <c r="E1" s="3" t="s">
        <v>21</v>
      </c>
      <c r="F1" s="3" t="s">
        <v>22</v>
      </c>
      <c r="G1" s="4" t="s">
        <v>23</v>
      </c>
      <c r="H1" s="3" t="s">
        <v>57</v>
      </c>
      <c r="I1" s="3" t="s">
        <v>61</v>
      </c>
    </row>
    <row r="2" spans="1:9" ht="15">
      <c r="A2" t="s">
        <v>24</v>
      </c>
      <c r="B2" t="s">
        <v>65</v>
      </c>
      <c r="C2" t="s">
        <v>56</v>
      </c>
      <c r="D2" t="s">
        <v>25</v>
      </c>
      <c r="E2" t="s">
        <v>25</v>
      </c>
      <c r="F2" t="s">
        <v>26</v>
      </c>
      <c r="G2" s="1" t="s">
        <v>27</v>
      </c>
      <c r="H2" s="2" t="s">
        <v>58</v>
      </c>
      <c r="I2" s="2" t="s">
        <v>63</v>
      </c>
    </row>
    <row r="3" spans="1:9" ht="15">
      <c r="A3" t="s">
        <v>28</v>
      </c>
      <c r="B3" t="s">
        <v>66</v>
      </c>
      <c r="C3" t="s">
        <v>29</v>
      </c>
      <c r="D3" t="s">
        <v>30</v>
      </c>
      <c r="E3" t="s">
        <v>30</v>
      </c>
      <c r="F3" t="s">
        <v>31</v>
      </c>
      <c r="G3" s="1" t="s">
        <v>32</v>
      </c>
      <c r="H3" s="2" t="s">
        <v>59</v>
      </c>
      <c r="I3" s="2" t="s">
        <v>64</v>
      </c>
    </row>
    <row r="4" spans="2:8" ht="15">
      <c r="B4" t="s">
        <v>67</v>
      </c>
      <c r="C4" t="s">
        <v>33</v>
      </c>
      <c r="E4" t="s">
        <v>34</v>
      </c>
      <c r="F4" t="s">
        <v>62</v>
      </c>
      <c r="G4" s="1" t="s">
        <v>35</v>
      </c>
      <c r="H4" t="s">
        <v>60</v>
      </c>
    </row>
    <row r="5" ht="15">
      <c r="G5" s="1" t="s">
        <v>36</v>
      </c>
    </row>
    <row r="6" ht="15">
      <c r="G6" s="1" t="s">
        <v>37</v>
      </c>
    </row>
    <row r="7" ht="15">
      <c r="G7" s="1" t="s">
        <v>38</v>
      </c>
    </row>
    <row r="8" ht="15">
      <c r="G8" s="1" t="s">
        <v>39</v>
      </c>
    </row>
    <row r="9" ht="15">
      <c r="G9" s="1" t="s">
        <v>40</v>
      </c>
    </row>
    <row r="10" ht="15">
      <c r="G10" s="1" t="s">
        <v>41</v>
      </c>
    </row>
    <row r="11" ht="15">
      <c r="G11" s="1" t="s">
        <v>42</v>
      </c>
    </row>
    <row r="12" ht="15">
      <c r="G12" s="1" t="s">
        <v>43</v>
      </c>
    </row>
    <row r="13" ht="15">
      <c r="G13" s="1" t="s">
        <v>44</v>
      </c>
    </row>
    <row r="14" ht="15">
      <c r="G14" s="1" t="s">
        <v>45</v>
      </c>
    </row>
    <row r="15" ht="15">
      <c r="G15" s="1" t="s">
        <v>46</v>
      </c>
    </row>
    <row r="16" ht="15">
      <c r="G16" s="5" t="s">
        <v>47</v>
      </c>
    </row>
    <row r="17" ht="15">
      <c r="G17" s="1" t="s">
        <v>48</v>
      </c>
    </row>
    <row r="18" ht="15">
      <c r="G18" s="1" t="s">
        <v>49</v>
      </c>
    </row>
    <row r="19" ht="15">
      <c r="G19" s="1" t="s">
        <v>50</v>
      </c>
    </row>
    <row r="20" ht="15">
      <c r="G20" s="1" t="s">
        <v>51</v>
      </c>
    </row>
    <row r="21" ht="15">
      <c r="G21" s="1" t="s">
        <v>52</v>
      </c>
    </row>
    <row r="22" ht="15">
      <c r="G22" s="1" t="s">
        <v>53</v>
      </c>
    </row>
    <row r="23" ht="15">
      <c r="G23" s="1" t="s">
        <v>54</v>
      </c>
    </row>
    <row r="24" ht="15">
      <c r="G24" s="1" t="s">
        <v>55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indexed="50"/>
    <outlinePr summaryBelow="0"/>
    <pageSetUpPr fitToPage="1"/>
  </sheetPr>
  <dimension ref="A1:Q289"/>
  <sheetViews>
    <sheetView showGridLines="0" view="pageBreakPreview" zoomScale="85" zoomScaleNormal="85" zoomScaleSheetLayoutView="85" zoomScalePageLayoutView="10" workbookViewId="0" topLeftCell="A1">
      <selection activeCell="D21" sqref="D21"/>
    </sheetView>
  </sheetViews>
  <sheetFormatPr defaultColWidth="11.421875" defaultRowHeight="15" outlineLevelRow="1"/>
  <cols>
    <col min="1" max="1" width="5.140625" style="32" customWidth="1"/>
    <col min="2" max="2" width="48.00390625" style="32" customWidth="1"/>
    <col min="3" max="3" width="45.57421875" style="32" customWidth="1"/>
    <col min="4" max="5" width="41.7109375" style="32" customWidth="1"/>
    <col min="6" max="6" width="43.8515625" style="32" customWidth="1"/>
    <col min="7" max="7" width="32.7109375" style="32" customWidth="1"/>
    <col min="8" max="8" width="29.7109375" style="32" customWidth="1"/>
    <col min="9" max="9" width="53.57421875" style="32" customWidth="1"/>
    <col min="10" max="10" width="57.421875" style="32" customWidth="1"/>
    <col min="11" max="11" width="11.7109375" style="32" customWidth="1"/>
    <col min="12" max="12" width="31.57421875" style="32" customWidth="1"/>
    <col min="13" max="14" width="16.421875" style="32" customWidth="1"/>
    <col min="15" max="15" width="14.8515625" style="32" customWidth="1"/>
    <col min="16" max="16384" width="11.421875" style="32" customWidth="1"/>
  </cols>
  <sheetData>
    <row r="1" spans="2:6" ht="30">
      <c r="B1" s="42" t="s">
        <v>106</v>
      </c>
      <c r="C1" s="42"/>
      <c r="D1" s="43"/>
      <c r="E1" s="43"/>
      <c r="F1" s="31"/>
    </row>
    <row r="2" spans="2:6" ht="18">
      <c r="B2" s="44" t="s">
        <v>109</v>
      </c>
      <c r="C2" s="43"/>
      <c r="D2" s="44"/>
      <c r="E2" s="44"/>
      <c r="F2" s="31"/>
    </row>
    <row r="3" spans="2:8" ht="44.25" customHeight="1">
      <c r="B3" s="508" t="s">
        <v>399</v>
      </c>
      <c r="C3" s="504"/>
      <c r="D3" s="504"/>
      <c r="E3" s="504"/>
      <c r="F3" s="504"/>
      <c r="G3" s="504"/>
      <c r="H3" s="504"/>
    </row>
    <row r="4" spans="1:9" ht="15">
      <c r="A4" s="2"/>
      <c r="B4" s="358" t="str">
        <f>NOTICE!C6</f>
        <v>version 1.2.1 - avril 2017</v>
      </c>
      <c r="C4" s="43"/>
      <c r="D4" s="8"/>
      <c r="E4" s="8"/>
      <c r="I4" s="19"/>
    </row>
    <row r="5" spans="2:5" s="33" customFormat="1" ht="52.5" customHeight="1">
      <c r="B5" s="181" t="s">
        <v>179</v>
      </c>
      <c r="D5" s="31"/>
      <c r="E5" s="31"/>
    </row>
    <row r="6" spans="2:4" s="76" customFormat="1" ht="39.75" customHeight="1">
      <c r="B6" s="483" t="s">
        <v>212</v>
      </c>
      <c r="D6" s="77"/>
    </row>
    <row r="7" spans="2:13" ht="24.75" customHeight="1">
      <c r="B7" s="515" t="s">
        <v>210</v>
      </c>
      <c r="C7" s="516"/>
      <c r="D7" s="516"/>
      <c r="E7" s="516"/>
      <c r="F7" s="507"/>
      <c r="G7" s="85"/>
      <c r="H7" s="86"/>
      <c r="I7" s="86"/>
      <c r="J7" s="86"/>
      <c r="L7" s="86"/>
      <c r="M7" s="35"/>
    </row>
    <row r="8" spans="2:13" ht="24.75" customHeight="1">
      <c r="B8" s="192" t="s">
        <v>146</v>
      </c>
      <c r="C8" s="505"/>
      <c r="D8" s="520"/>
      <c r="E8" s="520"/>
      <c r="F8" s="507"/>
      <c r="G8" s="87"/>
      <c r="H8" s="35"/>
      <c r="I8" s="35"/>
      <c r="J8" s="405"/>
      <c r="K8" s="35"/>
      <c r="L8" s="406"/>
      <c r="M8" s="35"/>
    </row>
    <row r="9" spans="2:13" ht="9" customHeight="1">
      <c r="B9" s="194"/>
      <c r="C9" s="195"/>
      <c r="D9" s="196"/>
      <c r="E9" s="196"/>
      <c r="F9" s="35"/>
      <c r="G9" s="87"/>
      <c r="H9" s="35"/>
      <c r="I9" s="35"/>
      <c r="J9" s="35"/>
      <c r="K9" s="35"/>
      <c r="L9" s="408"/>
      <c r="M9" s="35"/>
    </row>
    <row r="10" spans="2:14" s="38" customFormat="1" ht="24.75" customHeight="1">
      <c r="B10" s="515" t="s">
        <v>92</v>
      </c>
      <c r="C10" s="516"/>
      <c r="D10" s="516"/>
      <c r="E10" s="516"/>
      <c r="F10" s="507"/>
      <c r="G10" s="65"/>
      <c r="H10" s="65"/>
      <c r="I10" s="65"/>
      <c r="J10" s="405"/>
      <c r="K10" s="65"/>
      <c r="L10" s="406"/>
      <c r="M10" s="65"/>
      <c r="N10" s="65"/>
    </row>
    <row r="11" spans="2:17" ht="24.75" customHeight="1">
      <c r="B11" s="193" t="s">
        <v>104</v>
      </c>
      <c r="C11" s="505"/>
      <c r="D11" s="506"/>
      <c r="E11" s="506"/>
      <c r="F11" s="507"/>
      <c r="G11" s="35"/>
      <c r="H11" s="35"/>
      <c r="I11" s="35"/>
      <c r="J11" s="405"/>
      <c r="K11" s="35"/>
      <c r="L11" s="408"/>
      <c r="M11" s="5"/>
      <c r="N11" s="5"/>
      <c r="O11" s="5"/>
      <c r="P11" s="5"/>
      <c r="Q11" s="5"/>
    </row>
    <row r="12" spans="2:17" ht="15" customHeight="1">
      <c r="B12" s="223"/>
      <c r="C12" s="195"/>
      <c r="D12" s="225"/>
      <c r="E12" s="225"/>
      <c r="F12" s="224"/>
      <c r="G12" s="35"/>
      <c r="H12" s="35"/>
      <c r="I12" s="35"/>
      <c r="J12" s="405"/>
      <c r="K12" s="35"/>
      <c r="L12" s="406"/>
      <c r="M12" s="5"/>
      <c r="N12" s="5"/>
      <c r="O12" s="5"/>
      <c r="P12" s="5"/>
      <c r="Q12" s="5"/>
    </row>
    <row r="13" spans="2:17" ht="24.75" customHeight="1">
      <c r="B13" s="515" t="s">
        <v>209</v>
      </c>
      <c r="C13" s="516"/>
      <c r="D13" s="516"/>
      <c r="E13" s="516"/>
      <c r="F13" s="507"/>
      <c r="G13" s="35"/>
      <c r="H13" s="35"/>
      <c r="I13" s="35"/>
      <c r="J13" s="405"/>
      <c r="K13" s="35"/>
      <c r="L13" s="408"/>
      <c r="M13" s="5"/>
      <c r="N13" s="5"/>
      <c r="O13" s="5"/>
      <c r="P13" s="5"/>
      <c r="Q13" s="5"/>
    </row>
    <row r="14" spans="2:17" ht="24.75" customHeight="1">
      <c r="B14" s="193" t="s">
        <v>146</v>
      </c>
      <c r="C14" s="505"/>
      <c r="D14" s="506"/>
      <c r="E14" s="506"/>
      <c r="F14" s="507"/>
      <c r="G14" s="35"/>
      <c r="H14" s="35"/>
      <c r="I14" s="35"/>
      <c r="J14" s="405"/>
      <c r="K14" s="35"/>
      <c r="L14" s="406"/>
      <c r="M14" s="5"/>
      <c r="N14" s="5"/>
      <c r="O14" s="5"/>
      <c r="P14" s="5"/>
      <c r="Q14" s="5"/>
    </row>
    <row r="15" spans="2:17" ht="15">
      <c r="B15" s="35"/>
      <c r="C15" s="95"/>
      <c r="D15" s="35"/>
      <c r="E15" s="35"/>
      <c r="F15" s="91"/>
      <c r="G15" s="91"/>
      <c r="H15" s="91"/>
      <c r="I15" s="92"/>
      <c r="J15" s="93"/>
      <c r="K15" s="71"/>
      <c r="L15" s="408"/>
      <c r="M15" s="5"/>
      <c r="N15" s="5"/>
      <c r="O15" s="5"/>
      <c r="P15" s="5"/>
      <c r="Q15" s="5"/>
    </row>
    <row r="16" spans="2:17" ht="15.75">
      <c r="B16" s="94" t="s">
        <v>125</v>
      </c>
      <c r="C16" s="95"/>
      <c r="D16" s="35"/>
      <c r="E16" s="35"/>
      <c r="F16" s="96"/>
      <c r="G16" s="96"/>
      <c r="H16" s="96"/>
      <c r="I16" s="97"/>
      <c r="J16" s="98"/>
      <c r="K16" s="31"/>
      <c r="L16" s="406"/>
      <c r="M16" s="5"/>
      <c r="N16" s="5"/>
      <c r="O16" s="5"/>
      <c r="P16" s="5"/>
      <c r="Q16" s="5"/>
    </row>
    <row r="17" spans="2:15" s="38" customFormat="1" ht="9.75" customHeight="1">
      <c r="B17" s="94"/>
      <c r="C17" s="97"/>
      <c r="D17" s="97"/>
      <c r="E17" s="97"/>
      <c r="F17" s="99"/>
      <c r="G17" s="99"/>
      <c r="H17" s="99"/>
      <c r="I17" s="99"/>
      <c r="J17" s="99"/>
      <c r="L17" s="408"/>
      <c r="M17" s="39"/>
      <c r="N17" s="40"/>
      <c r="O17" s="40"/>
    </row>
    <row r="18" spans="2:15" s="41" customFormat="1" ht="30.75" customHeight="1">
      <c r="B18" s="47" t="s">
        <v>91</v>
      </c>
      <c r="C18" s="47" t="s">
        <v>77</v>
      </c>
      <c r="D18" s="47" t="s">
        <v>88</v>
      </c>
      <c r="E18" s="47" t="s">
        <v>78</v>
      </c>
      <c r="F18" s="293" t="s">
        <v>226</v>
      </c>
      <c r="G18" s="278" t="s">
        <v>222</v>
      </c>
      <c r="H18" s="47" t="s">
        <v>223</v>
      </c>
      <c r="J18" s="406"/>
      <c r="L18" s="406"/>
      <c r="M18" s="83"/>
      <c r="N18" s="84"/>
      <c r="O18" s="84"/>
    </row>
    <row r="19" spans="2:15" s="38" customFormat="1" ht="53.25" customHeight="1">
      <c r="B19" s="289" t="s">
        <v>215</v>
      </c>
      <c r="C19" s="289" t="s">
        <v>116</v>
      </c>
      <c r="D19" s="289" t="s">
        <v>89</v>
      </c>
      <c r="E19" s="289" t="s">
        <v>80</v>
      </c>
      <c r="F19" s="304" t="s">
        <v>224</v>
      </c>
      <c r="G19" s="509" t="s">
        <v>225</v>
      </c>
      <c r="H19" s="510"/>
      <c r="I19" s="298"/>
      <c r="J19" s="99"/>
      <c r="L19" s="408"/>
      <c r="M19" s="39"/>
      <c r="N19" s="40"/>
      <c r="O19" s="40"/>
    </row>
    <row r="20" spans="2:15" s="38" customFormat="1" ht="25.5">
      <c r="B20" s="176"/>
      <c r="C20" s="175"/>
      <c r="D20" s="175"/>
      <c r="E20" s="175"/>
      <c r="F20" s="295"/>
      <c r="G20" s="296"/>
      <c r="H20" s="296"/>
      <c r="I20" s="190" t="s">
        <v>158</v>
      </c>
      <c r="J20" s="99"/>
      <c r="L20" s="406"/>
      <c r="M20" s="39"/>
      <c r="N20" s="40"/>
      <c r="O20" s="40"/>
    </row>
    <row r="21" spans="2:15" s="38" customFormat="1" ht="25.5">
      <c r="B21" s="176"/>
      <c r="C21" s="175"/>
      <c r="D21" s="175"/>
      <c r="E21" s="175"/>
      <c r="F21" s="295"/>
      <c r="G21" s="296"/>
      <c r="H21" s="296"/>
      <c r="I21" s="190" t="s">
        <v>158</v>
      </c>
      <c r="J21" s="99"/>
      <c r="L21" s="408"/>
      <c r="M21" s="39"/>
      <c r="N21" s="40"/>
      <c r="O21" s="40"/>
    </row>
    <row r="22" spans="2:15" s="38" customFormat="1" ht="25.5">
      <c r="B22" s="176"/>
      <c r="C22" s="175"/>
      <c r="D22" s="175"/>
      <c r="E22" s="175"/>
      <c r="F22" s="295"/>
      <c r="G22" s="296"/>
      <c r="H22" s="296"/>
      <c r="I22" s="190" t="s">
        <v>158</v>
      </c>
      <c r="J22" s="99"/>
      <c r="L22" s="406"/>
      <c r="M22" s="39"/>
      <c r="N22" s="40"/>
      <c r="O22" s="40"/>
    </row>
    <row r="23" spans="2:15" s="38" customFormat="1" ht="25.5">
      <c r="B23" s="176"/>
      <c r="C23" s="175"/>
      <c r="D23" s="175"/>
      <c r="E23" s="175"/>
      <c r="F23" s="295"/>
      <c r="G23" s="296"/>
      <c r="H23" s="296"/>
      <c r="I23" s="190" t="s">
        <v>158</v>
      </c>
      <c r="J23" s="99"/>
      <c r="M23" s="39"/>
      <c r="N23" s="40"/>
      <c r="O23" s="40"/>
    </row>
    <row r="24" spans="2:15" s="38" customFormat="1" ht="25.5">
      <c r="B24" s="176"/>
      <c r="C24" s="175"/>
      <c r="D24" s="175"/>
      <c r="E24" s="175"/>
      <c r="F24" s="295"/>
      <c r="G24" s="296"/>
      <c r="H24" s="296"/>
      <c r="I24" s="190" t="s">
        <v>158</v>
      </c>
      <c r="J24" s="99"/>
      <c r="M24" s="39"/>
      <c r="N24" s="40"/>
      <c r="O24" s="40"/>
    </row>
    <row r="25" spans="2:15" s="38" customFormat="1" ht="25.5">
      <c r="B25" s="176"/>
      <c r="C25" s="175"/>
      <c r="D25" s="175"/>
      <c r="E25" s="175"/>
      <c r="F25" s="295"/>
      <c r="G25" s="296"/>
      <c r="H25" s="296"/>
      <c r="I25" s="190" t="s">
        <v>158</v>
      </c>
      <c r="J25" s="99"/>
      <c r="M25" s="39"/>
      <c r="N25" s="40"/>
      <c r="O25" s="40"/>
    </row>
    <row r="26" spans="2:15" s="38" customFormat="1" ht="25.5">
      <c r="B26" s="176"/>
      <c r="C26" s="175"/>
      <c r="D26" s="175"/>
      <c r="E26" s="175"/>
      <c r="F26" s="295"/>
      <c r="G26" s="296"/>
      <c r="H26" s="296"/>
      <c r="I26" s="190" t="s">
        <v>158</v>
      </c>
      <c r="J26" s="99"/>
      <c r="M26" s="39"/>
      <c r="N26" s="40"/>
      <c r="O26" s="40"/>
    </row>
    <row r="27" spans="2:15" s="38" customFormat="1" ht="25.5" collapsed="1">
      <c r="B27" s="176"/>
      <c r="C27" s="175"/>
      <c r="D27" s="175"/>
      <c r="E27" s="175"/>
      <c r="F27" s="295"/>
      <c r="G27" s="296"/>
      <c r="H27" s="296"/>
      <c r="I27" s="190" t="s">
        <v>158</v>
      </c>
      <c r="J27" s="99"/>
      <c r="M27" s="39"/>
      <c r="N27" s="40"/>
      <c r="O27" s="40"/>
    </row>
    <row r="28" spans="2:15" s="38" customFormat="1" ht="25.5" customHeight="1" hidden="1" outlineLevel="1">
      <c r="B28" s="176"/>
      <c r="C28" s="175"/>
      <c r="D28" s="175"/>
      <c r="E28" s="175"/>
      <c r="F28" s="295"/>
      <c r="G28" s="296"/>
      <c r="H28" s="296"/>
      <c r="I28" s="190" t="s">
        <v>158</v>
      </c>
      <c r="J28" s="99"/>
      <c r="M28" s="39"/>
      <c r="N28" s="40"/>
      <c r="O28" s="40"/>
    </row>
    <row r="29" spans="2:15" s="38" customFormat="1" ht="25.5" customHeight="1" hidden="1" outlineLevel="1">
      <c r="B29" s="176"/>
      <c r="C29" s="175"/>
      <c r="D29" s="175"/>
      <c r="E29" s="175"/>
      <c r="F29" s="295"/>
      <c r="G29" s="296"/>
      <c r="H29" s="296"/>
      <c r="I29" s="190" t="s">
        <v>158</v>
      </c>
      <c r="J29" s="99"/>
      <c r="M29" s="39"/>
      <c r="N29" s="40"/>
      <c r="O29" s="40"/>
    </row>
    <row r="30" spans="2:15" s="38" customFormat="1" ht="25.5" customHeight="1" hidden="1" outlineLevel="1">
      <c r="B30" s="176"/>
      <c r="C30" s="175"/>
      <c r="D30" s="175"/>
      <c r="E30" s="175"/>
      <c r="F30" s="295"/>
      <c r="G30" s="296"/>
      <c r="H30" s="296"/>
      <c r="I30" s="190" t="s">
        <v>158</v>
      </c>
      <c r="J30" s="99"/>
      <c r="M30" s="39"/>
      <c r="N30" s="40"/>
      <c r="O30" s="40"/>
    </row>
    <row r="31" spans="2:15" s="38" customFormat="1" ht="25.5" customHeight="1" hidden="1" outlineLevel="1">
      <c r="B31" s="176"/>
      <c r="C31" s="175"/>
      <c r="D31" s="175"/>
      <c r="E31" s="175"/>
      <c r="F31" s="295"/>
      <c r="G31" s="296"/>
      <c r="H31" s="296"/>
      <c r="I31" s="190" t="s">
        <v>158</v>
      </c>
      <c r="J31" s="99"/>
      <c r="M31" s="39"/>
      <c r="N31" s="40"/>
      <c r="O31" s="40"/>
    </row>
    <row r="32" spans="2:15" s="38" customFormat="1" ht="25.5" customHeight="1" hidden="1" outlineLevel="1">
      <c r="B32" s="176"/>
      <c r="C32" s="175"/>
      <c r="D32" s="175"/>
      <c r="E32" s="175"/>
      <c r="F32" s="295"/>
      <c r="G32" s="296"/>
      <c r="H32" s="296"/>
      <c r="I32" s="190" t="s">
        <v>158</v>
      </c>
      <c r="J32" s="99"/>
      <c r="M32" s="39"/>
      <c r="N32" s="40"/>
      <c r="O32" s="40"/>
    </row>
    <row r="33" spans="2:15" s="38" customFormat="1" ht="25.5" customHeight="1" hidden="1" outlineLevel="1">
      <c r="B33" s="176"/>
      <c r="C33" s="175"/>
      <c r="D33" s="175"/>
      <c r="E33" s="175"/>
      <c r="F33" s="295"/>
      <c r="G33" s="296"/>
      <c r="H33" s="296"/>
      <c r="I33" s="190" t="s">
        <v>158</v>
      </c>
      <c r="J33" s="99"/>
      <c r="M33" s="39"/>
      <c r="N33" s="40"/>
      <c r="O33" s="40"/>
    </row>
    <row r="34" spans="2:15" s="38" customFormat="1" ht="25.5" customHeight="1" hidden="1" outlineLevel="1">
      <c r="B34" s="176"/>
      <c r="C34" s="175"/>
      <c r="D34" s="175"/>
      <c r="E34" s="175"/>
      <c r="F34" s="295"/>
      <c r="G34" s="296"/>
      <c r="H34" s="296"/>
      <c r="I34" s="190" t="s">
        <v>158</v>
      </c>
      <c r="J34" s="99"/>
      <c r="M34" s="39"/>
      <c r="N34" s="40"/>
      <c r="O34" s="40"/>
    </row>
    <row r="35" spans="2:15" s="38" customFormat="1" ht="25.5" customHeight="1" hidden="1" outlineLevel="1">
      <c r="B35" s="176"/>
      <c r="C35" s="175"/>
      <c r="D35" s="175"/>
      <c r="E35" s="175"/>
      <c r="F35" s="295"/>
      <c r="G35" s="296"/>
      <c r="H35" s="296"/>
      <c r="I35" s="190" t="s">
        <v>158</v>
      </c>
      <c r="J35" s="99"/>
      <c r="M35" s="39"/>
      <c r="N35" s="40"/>
      <c r="O35" s="40"/>
    </row>
    <row r="36" spans="2:15" s="38" customFormat="1" ht="25.5" customHeight="1" hidden="1" outlineLevel="1">
      <c r="B36" s="176"/>
      <c r="C36" s="175"/>
      <c r="D36" s="175"/>
      <c r="E36" s="175"/>
      <c r="F36" s="295"/>
      <c r="G36" s="296"/>
      <c r="H36" s="296"/>
      <c r="I36" s="190" t="s">
        <v>158</v>
      </c>
      <c r="J36" s="99"/>
      <c r="M36" s="39"/>
      <c r="N36" s="40"/>
      <c r="O36" s="40"/>
    </row>
    <row r="37" spans="2:15" s="38" customFormat="1" ht="25.5" customHeight="1" hidden="1" outlineLevel="1">
      <c r="B37" s="176"/>
      <c r="C37" s="175"/>
      <c r="D37" s="175"/>
      <c r="E37" s="175"/>
      <c r="F37" s="295"/>
      <c r="G37" s="296"/>
      <c r="H37" s="296"/>
      <c r="I37" s="190" t="s">
        <v>158</v>
      </c>
      <c r="J37" s="99"/>
      <c r="M37" s="39"/>
      <c r="N37" s="40"/>
      <c r="O37" s="40"/>
    </row>
    <row r="38" spans="2:15" s="38" customFormat="1" ht="25.5" collapsed="1">
      <c r="B38" s="176"/>
      <c r="C38" s="175"/>
      <c r="D38" s="175"/>
      <c r="E38" s="175"/>
      <c r="F38" s="295"/>
      <c r="G38" s="296"/>
      <c r="H38" s="296"/>
      <c r="I38" s="190" t="s">
        <v>158</v>
      </c>
      <c r="J38" s="99"/>
      <c r="M38" s="39"/>
      <c r="N38" s="40"/>
      <c r="O38" s="40"/>
    </row>
    <row r="39" spans="2:15" s="38" customFormat="1" ht="25.5" customHeight="1" hidden="1" outlineLevel="1">
      <c r="B39" s="176"/>
      <c r="C39" s="175"/>
      <c r="D39" s="175"/>
      <c r="E39" s="175"/>
      <c r="F39" s="295"/>
      <c r="G39" s="296"/>
      <c r="H39" s="296"/>
      <c r="I39" s="190" t="s">
        <v>158</v>
      </c>
      <c r="J39" s="99"/>
      <c r="M39" s="39"/>
      <c r="N39" s="40"/>
      <c r="O39" s="40"/>
    </row>
    <row r="40" spans="2:15" s="38" customFormat="1" ht="25.5" customHeight="1" hidden="1" outlineLevel="1">
      <c r="B40" s="176"/>
      <c r="C40" s="175"/>
      <c r="D40" s="175"/>
      <c r="E40" s="175"/>
      <c r="F40" s="295"/>
      <c r="G40" s="296"/>
      <c r="H40" s="296"/>
      <c r="I40" s="190" t="s">
        <v>158</v>
      </c>
      <c r="J40" s="99"/>
      <c r="M40" s="39"/>
      <c r="N40" s="40"/>
      <c r="O40" s="40"/>
    </row>
    <row r="41" spans="2:15" s="38" customFormat="1" ht="25.5" customHeight="1" hidden="1" outlineLevel="1">
      <c r="B41" s="176"/>
      <c r="C41" s="175"/>
      <c r="D41" s="175"/>
      <c r="E41" s="175"/>
      <c r="F41" s="295"/>
      <c r="G41" s="296"/>
      <c r="H41" s="296"/>
      <c r="I41" s="190" t="s">
        <v>158</v>
      </c>
      <c r="J41" s="99"/>
      <c r="M41" s="39"/>
      <c r="N41" s="40"/>
      <c r="O41" s="40"/>
    </row>
    <row r="42" spans="2:15" s="38" customFormat="1" ht="25.5" customHeight="1" hidden="1" outlineLevel="1">
      <c r="B42" s="176"/>
      <c r="C42" s="175"/>
      <c r="D42" s="175"/>
      <c r="E42" s="175"/>
      <c r="F42" s="295"/>
      <c r="G42" s="296"/>
      <c r="H42" s="296"/>
      <c r="I42" s="190" t="s">
        <v>158</v>
      </c>
      <c r="J42" s="99"/>
      <c r="M42" s="39"/>
      <c r="N42" s="40"/>
      <c r="O42" s="40"/>
    </row>
    <row r="43" spans="2:15" s="38" customFormat="1" ht="25.5" customHeight="1" hidden="1" outlineLevel="1">
      <c r="B43" s="176"/>
      <c r="C43" s="175"/>
      <c r="D43" s="175"/>
      <c r="E43" s="175"/>
      <c r="F43" s="295"/>
      <c r="G43" s="296"/>
      <c r="H43" s="296"/>
      <c r="I43" s="190" t="s">
        <v>158</v>
      </c>
      <c r="J43" s="99"/>
      <c r="M43" s="39"/>
      <c r="N43" s="40"/>
      <c r="O43" s="40"/>
    </row>
    <row r="44" spans="2:15" s="38" customFormat="1" ht="25.5" customHeight="1" hidden="1" outlineLevel="1">
      <c r="B44" s="176"/>
      <c r="C44" s="175"/>
      <c r="D44" s="175"/>
      <c r="E44" s="175"/>
      <c r="F44" s="295"/>
      <c r="G44" s="296"/>
      <c r="H44" s="296"/>
      <c r="I44" s="190" t="s">
        <v>158</v>
      </c>
      <c r="J44" s="99"/>
      <c r="M44" s="39"/>
      <c r="N44" s="40"/>
      <c r="O44" s="40"/>
    </row>
    <row r="45" spans="2:15" s="38" customFormat="1" ht="25.5" customHeight="1" hidden="1" outlineLevel="1">
      <c r="B45" s="176"/>
      <c r="C45" s="175"/>
      <c r="D45" s="175"/>
      <c r="E45" s="175"/>
      <c r="F45" s="295"/>
      <c r="G45" s="296"/>
      <c r="H45" s="296"/>
      <c r="I45" s="190" t="s">
        <v>158</v>
      </c>
      <c r="J45" s="99"/>
      <c r="M45" s="39"/>
      <c r="N45" s="40"/>
      <c r="O45" s="40"/>
    </row>
    <row r="46" spans="2:15" s="38" customFormat="1" ht="25.5" customHeight="1" hidden="1" outlineLevel="1">
      <c r="B46" s="176"/>
      <c r="C46" s="175"/>
      <c r="D46" s="175"/>
      <c r="E46" s="175"/>
      <c r="F46" s="295"/>
      <c r="G46" s="296"/>
      <c r="H46" s="296"/>
      <c r="I46" s="190" t="s">
        <v>158</v>
      </c>
      <c r="J46" s="99"/>
      <c r="M46" s="39"/>
      <c r="N46" s="40"/>
      <c r="O46" s="40"/>
    </row>
    <row r="47" spans="2:15" s="38" customFormat="1" ht="25.5" customHeight="1" hidden="1" outlineLevel="1">
      <c r="B47" s="176"/>
      <c r="C47" s="175"/>
      <c r="D47" s="175"/>
      <c r="E47" s="175"/>
      <c r="F47" s="295"/>
      <c r="G47" s="296"/>
      <c r="H47" s="296"/>
      <c r="I47" s="190" t="s">
        <v>158</v>
      </c>
      <c r="J47" s="99"/>
      <c r="M47" s="39"/>
      <c r="N47" s="40"/>
      <c r="O47" s="40"/>
    </row>
    <row r="48" spans="2:15" s="38" customFormat="1" ht="25.5" customHeight="1" hidden="1" outlineLevel="1">
      <c r="B48" s="176"/>
      <c r="C48" s="175"/>
      <c r="D48" s="175"/>
      <c r="E48" s="175"/>
      <c r="F48" s="295"/>
      <c r="G48" s="296"/>
      <c r="H48" s="296"/>
      <c r="I48" s="190" t="s">
        <v>158</v>
      </c>
      <c r="J48" s="99"/>
      <c r="M48" s="39"/>
      <c r="N48" s="40"/>
      <c r="O48" s="40"/>
    </row>
    <row r="49" spans="2:15" s="38" customFormat="1" ht="25.5" collapsed="1">
      <c r="B49" s="176"/>
      <c r="C49" s="175"/>
      <c r="D49" s="175"/>
      <c r="E49" s="175"/>
      <c r="F49" s="295"/>
      <c r="G49" s="296"/>
      <c r="H49" s="296"/>
      <c r="I49" s="190" t="s">
        <v>158</v>
      </c>
      <c r="J49" s="99"/>
      <c r="M49" s="39"/>
      <c r="N49" s="40"/>
      <c r="O49" s="40"/>
    </row>
    <row r="50" spans="2:15" s="38" customFormat="1" ht="25.5" hidden="1" outlineLevel="1">
      <c r="B50" s="176"/>
      <c r="C50" s="175"/>
      <c r="D50" s="175"/>
      <c r="E50" s="175"/>
      <c r="F50" s="295"/>
      <c r="G50" s="296"/>
      <c r="H50" s="296"/>
      <c r="I50" s="190" t="s">
        <v>158</v>
      </c>
      <c r="J50" s="99"/>
      <c r="M50" s="39"/>
      <c r="N50" s="40"/>
      <c r="O50" s="40"/>
    </row>
    <row r="51" spans="2:15" s="38" customFormat="1" ht="25.5" hidden="1" outlineLevel="1">
      <c r="B51" s="176"/>
      <c r="C51" s="175"/>
      <c r="D51" s="175"/>
      <c r="E51" s="175"/>
      <c r="F51" s="295"/>
      <c r="G51" s="296"/>
      <c r="H51" s="296"/>
      <c r="I51" s="190" t="s">
        <v>158</v>
      </c>
      <c r="J51" s="99"/>
      <c r="M51" s="39"/>
      <c r="N51" s="40"/>
      <c r="O51" s="40"/>
    </row>
    <row r="52" spans="2:15" s="38" customFormat="1" ht="25.5" hidden="1" outlineLevel="1">
      <c r="B52" s="176"/>
      <c r="C52" s="175"/>
      <c r="D52" s="175"/>
      <c r="E52" s="175"/>
      <c r="F52" s="295"/>
      <c r="G52" s="296"/>
      <c r="H52" s="296"/>
      <c r="I52" s="190" t="s">
        <v>158</v>
      </c>
      <c r="J52" s="99"/>
      <c r="M52" s="39"/>
      <c r="N52" s="40"/>
      <c r="O52" s="40"/>
    </row>
    <row r="53" spans="2:15" s="38" customFormat="1" ht="25.5" hidden="1" outlineLevel="1">
      <c r="B53" s="176"/>
      <c r="C53" s="175"/>
      <c r="D53" s="175"/>
      <c r="E53" s="175"/>
      <c r="F53" s="295"/>
      <c r="G53" s="296"/>
      <c r="H53" s="296"/>
      <c r="I53" s="190" t="s">
        <v>158</v>
      </c>
      <c r="J53" s="99"/>
      <c r="M53" s="39"/>
      <c r="N53" s="40"/>
      <c r="O53" s="40"/>
    </row>
    <row r="54" spans="2:15" s="38" customFormat="1" ht="25.5" hidden="1" outlineLevel="1">
      <c r="B54" s="176"/>
      <c r="C54" s="175"/>
      <c r="D54" s="175"/>
      <c r="E54" s="175"/>
      <c r="F54" s="295"/>
      <c r="G54" s="296"/>
      <c r="H54" s="296"/>
      <c r="I54" s="190" t="s">
        <v>158</v>
      </c>
      <c r="J54" s="99"/>
      <c r="M54" s="39"/>
      <c r="N54" s="40"/>
      <c r="O54" s="40"/>
    </row>
    <row r="55" spans="2:15" s="38" customFormat="1" ht="25.5" hidden="1" outlineLevel="1">
      <c r="B55" s="176"/>
      <c r="C55" s="175"/>
      <c r="D55" s="175"/>
      <c r="E55" s="175"/>
      <c r="F55" s="295"/>
      <c r="G55" s="296"/>
      <c r="H55" s="296"/>
      <c r="I55" s="190" t="s">
        <v>158</v>
      </c>
      <c r="J55" s="99"/>
      <c r="M55" s="39"/>
      <c r="N55" s="40"/>
      <c r="O55" s="40"/>
    </row>
    <row r="56" spans="2:15" s="38" customFormat="1" ht="25.5" hidden="1" outlineLevel="1">
      <c r="B56" s="176"/>
      <c r="C56" s="175"/>
      <c r="D56" s="175"/>
      <c r="E56" s="175"/>
      <c r="F56" s="295"/>
      <c r="G56" s="296"/>
      <c r="H56" s="296"/>
      <c r="I56" s="190" t="s">
        <v>158</v>
      </c>
      <c r="J56" s="99"/>
      <c r="M56" s="39"/>
      <c r="N56" s="40"/>
      <c r="O56" s="40"/>
    </row>
    <row r="57" spans="2:15" s="38" customFormat="1" ht="25.5" hidden="1" outlineLevel="1">
      <c r="B57" s="176"/>
      <c r="C57" s="175"/>
      <c r="D57" s="175"/>
      <c r="E57" s="175"/>
      <c r="F57" s="295"/>
      <c r="G57" s="296"/>
      <c r="H57" s="296"/>
      <c r="I57" s="190" t="s">
        <v>158</v>
      </c>
      <c r="J57" s="99"/>
      <c r="M57" s="39"/>
      <c r="N57" s="40"/>
      <c r="O57" s="40"/>
    </row>
    <row r="58" spans="2:15" s="38" customFormat="1" ht="25.5" hidden="1" outlineLevel="1">
      <c r="B58" s="176"/>
      <c r="C58" s="175"/>
      <c r="D58" s="175"/>
      <c r="E58" s="175"/>
      <c r="F58" s="295"/>
      <c r="G58" s="296"/>
      <c r="H58" s="296"/>
      <c r="I58" s="190" t="s">
        <v>158</v>
      </c>
      <c r="J58" s="99"/>
      <c r="M58" s="39"/>
      <c r="N58" s="40"/>
      <c r="O58" s="40"/>
    </row>
    <row r="59" spans="2:15" s="38" customFormat="1" ht="25.5">
      <c r="B59" s="176"/>
      <c r="C59" s="175"/>
      <c r="D59" s="175"/>
      <c r="E59" s="175"/>
      <c r="F59" s="295"/>
      <c r="G59" s="296"/>
      <c r="H59" s="296"/>
      <c r="I59" s="190" t="s">
        <v>158</v>
      </c>
      <c r="J59" s="99"/>
      <c r="M59" s="39"/>
      <c r="N59" s="40"/>
      <c r="O59" s="40"/>
    </row>
    <row r="60" spans="2:15" ht="24.75" customHeight="1">
      <c r="B60" s="100"/>
      <c r="C60" s="100"/>
      <c r="D60" s="100"/>
      <c r="E60" s="53"/>
      <c r="F60" s="297">
        <f>SUM(F20:F59)</f>
        <v>0</v>
      </c>
      <c r="G60" s="134">
        <f>SUM(G20:G59)</f>
        <v>0</v>
      </c>
      <c r="H60" s="133">
        <f>SUM(H20:H59)</f>
        <v>0</v>
      </c>
      <c r="I60" s="190" t="s">
        <v>158</v>
      </c>
      <c r="J60" s="41"/>
      <c r="M60" s="36"/>
      <c r="N60" s="31"/>
      <c r="O60" s="31"/>
    </row>
    <row r="61" spans="2:17" s="157" customFormat="1" ht="21.75" customHeight="1">
      <c r="B61" s="48" t="s">
        <v>181</v>
      </c>
      <c r="C61" s="158"/>
      <c r="D61" s="159"/>
      <c r="E61" s="159"/>
      <c r="F61" s="160"/>
      <c r="G61" s="160"/>
      <c r="H61" s="161"/>
      <c r="I61" s="162"/>
      <c r="J61" s="163"/>
      <c r="K61" s="163"/>
      <c r="L61" s="164"/>
      <c r="M61" s="164"/>
      <c r="N61" s="165"/>
      <c r="O61" s="165"/>
      <c r="P61" s="165"/>
      <c r="Q61" s="165"/>
    </row>
    <row r="62" spans="2:15" s="38" customFormat="1" ht="17.25" customHeight="1">
      <c r="B62" s="279" t="s">
        <v>218</v>
      </c>
      <c r="C62" s="61"/>
      <c r="D62" s="61"/>
      <c r="E62" s="61"/>
      <c r="F62" s="61"/>
      <c r="G62" s="99"/>
      <c r="H62" s="41"/>
      <c r="I62" s="99"/>
      <c r="J62" s="99"/>
      <c r="M62" s="39"/>
      <c r="N62" s="40"/>
      <c r="O62" s="40"/>
    </row>
    <row r="63" spans="2:15" s="38" customFormat="1" ht="17.25" customHeight="1">
      <c r="B63" s="280"/>
      <c r="C63" s="61"/>
      <c r="D63" s="61"/>
      <c r="E63" s="61"/>
      <c r="F63" s="61"/>
      <c r="G63" s="99"/>
      <c r="H63" s="41"/>
      <c r="I63" s="99"/>
      <c r="J63" s="99"/>
      <c r="M63" s="39"/>
      <c r="N63" s="40"/>
      <c r="O63" s="40"/>
    </row>
    <row r="64" spans="2:14" ht="30.75" customHeight="1">
      <c r="B64" s="47" t="s">
        <v>81</v>
      </c>
      <c r="C64" s="47" t="s">
        <v>389</v>
      </c>
      <c r="D64" s="47" t="s">
        <v>160</v>
      </c>
      <c r="E64" s="47" t="s">
        <v>123</v>
      </c>
      <c r="F64" s="47" t="s">
        <v>82</v>
      </c>
      <c r="G64" s="47" t="s">
        <v>84</v>
      </c>
      <c r="H64" s="41"/>
      <c r="I64" s="41"/>
      <c r="J64" s="41"/>
      <c r="M64" s="52"/>
      <c r="N64" s="52"/>
    </row>
    <row r="65" spans="2:14" ht="44.25" customHeight="1">
      <c r="B65" s="305" t="s">
        <v>266</v>
      </c>
      <c r="C65" s="305"/>
      <c r="D65" s="305" t="s">
        <v>217</v>
      </c>
      <c r="E65" s="305" t="s">
        <v>124</v>
      </c>
      <c r="F65" s="305" t="s">
        <v>267</v>
      </c>
      <c r="G65" s="289" t="s">
        <v>85</v>
      </c>
      <c r="H65" s="41"/>
      <c r="I65" s="41"/>
      <c r="J65" s="41"/>
      <c r="M65" s="52"/>
      <c r="N65" s="52"/>
    </row>
    <row r="66" spans="2:14" ht="25.5">
      <c r="B66" s="175"/>
      <c r="C66" s="175"/>
      <c r="D66" s="175"/>
      <c r="E66" s="179"/>
      <c r="F66" s="180"/>
      <c r="G66" s="105">
        <f>E66*F66</f>
        <v>0</v>
      </c>
      <c r="H66" s="190" t="s">
        <v>158</v>
      </c>
      <c r="I66" s="41"/>
      <c r="J66" s="41"/>
      <c r="M66" s="52"/>
      <c r="N66" s="52"/>
    </row>
    <row r="67" spans="2:14" ht="25.5">
      <c r="B67" s="175"/>
      <c r="C67" s="175"/>
      <c r="D67" s="175"/>
      <c r="E67" s="179"/>
      <c r="F67" s="180"/>
      <c r="G67" s="105">
        <f aca="true" t="shared" si="0" ref="G67:G95">E67*F67</f>
        <v>0</v>
      </c>
      <c r="H67" s="190" t="s">
        <v>158</v>
      </c>
      <c r="I67" s="41"/>
      <c r="J67" s="41"/>
      <c r="M67" s="52"/>
      <c r="N67" s="52"/>
    </row>
    <row r="68" spans="2:14" ht="25.5">
      <c r="B68" s="175"/>
      <c r="C68" s="175"/>
      <c r="D68" s="175"/>
      <c r="E68" s="179"/>
      <c r="F68" s="180"/>
      <c r="G68" s="105">
        <f t="shared" si="0"/>
        <v>0</v>
      </c>
      <c r="H68" s="190" t="s">
        <v>158</v>
      </c>
      <c r="I68" s="41"/>
      <c r="J68" s="41"/>
      <c r="M68" s="52"/>
      <c r="N68" s="52"/>
    </row>
    <row r="69" spans="2:14" ht="25.5">
      <c r="B69" s="175"/>
      <c r="C69" s="175"/>
      <c r="D69" s="175"/>
      <c r="E69" s="179"/>
      <c r="F69" s="180"/>
      <c r="G69" s="105">
        <f t="shared" si="0"/>
        <v>0</v>
      </c>
      <c r="H69" s="190" t="s">
        <v>158</v>
      </c>
      <c r="I69" s="41"/>
      <c r="J69" s="41"/>
      <c r="M69" s="52"/>
      <c r="N69" s="52"/>
    </row>
    <row r="70" spans="2:14" ht="25.5">
      <c r="B70" s="175"/>
      <c r="C70" s="175"/>
      <c r="D70" s="175"/>
      <c r="E70" s="179"/>
      <c r="F70" s="180"/>
      <c r="G70" s="105">
        <f t="shared" si="0"/>
        <v>0</v>
      </c>
      <c r="H70" s="190" t="s">
        <v>158</v>
      </c>
      <c r="M70" s="52"/>
      <c r="N70" s="52"/>
    </row>
    <row r="71" spans="2:14" ht="25.5">
      <c r="B71" s="175"/>
      <c r="C71" s="175"/>
      <c r="D71" s="175"/>
      <c r="E71" s="179"/>
      <c r="F71" s="180"/>
      <c r="G71" s="105">
        <f t="shared" si="0"/>
        <v>0</v>
      </c>
      <c r="H71" s="190" t="s">
        <v>158</v>
      </c>
      <c r="M71" s="52"/>
      <c r="N71" s="52"/>
    </row>
    <row r="72" spans="2:14" ht="25.5">
      <c r="B72" s="175"/>
      <c r="C72" s="175"/>
      <c r="D72" s="175"/>
      <c r="E72" s="179"/>
      <c r="F72" s="180"/>
      <c r="G72" s="105">
        <f t="shared" si="0"/>
        <v>0</v>
      </c>
      <c r="H72" s="190" t="s">
        <v>158</v>
      </c>
      <c r="M72" s="52"/>
      <c r="N72" s="52"/>
    </row>
    <row r="73" spans="2:14" ht="25.5" collapsed="1">
      <c r="B73" s="175"/>
      <c r="C73" s="175"/>
      <c r="D73" s="175"/>
      <c r="E73" s="179"/>
      <c r="F73" s="180"/>
      <c r="G73" s="105">
        <f t="shared" si="0"/>
        <v>0</v>
      </c>
      <c r="H73" s="190" t="s">
        <v>158</v>
      </c>
      <c r="M73" s="52"/>
      <c r="N73" s="52"/>
    </row>
    <row r="74" spans="2:14" ht="25.5" hidden="1" outlineLevel="1">
      <c r="B74" s="175"/>
      <c r="C74" s="175"/>
      <c r="D74" s="175"/>
      <c r="E74" s="179"/>
      <c r="F74" s="180"/>
      <c r="G74" s="105">
        <f t="shared" si="0"/>
        <v>0</v>
      </c>
      <c r="H74" s="190" t="s">
        <v>158</v>
      </c>
      <c r="M74" s="52"/>
      <c r="N74" s="52"/>
    </row>
    <row r="75" spans="2:14" ht="25.5" hidden="1" outlineLevel="1">
      <c r="B75" s="175"/>
      <c r="C75" s="175"/>
      <c r="D75" s="175"/>
      <c r="E75" s="179"/>
      <c r="F75" s="180"/>
      <c r="G75" s="105">
        <f t="shared" si="0"/>
        <v>0</v>
      </c>
      <c r="H75" s="190" t="s">
        <v>158</v>
      </c>
      <c r="M75" s="52"/>
      <c r="N75" s="52"/>
    </row>
    <row r="76" spans="2:14" ht="25.5" hidden="1" outlineLevel="1">
      <c r="B76" s="175"/>
      <c r="C76" s="175"/>
      <c r="D76" s="175"/>
      <c r="E76" s="179"/>
      <c r="F76" s="180"/>
      <c r="G76" s="105">
        <f t="shared" si="0"/>
        <v>0</v>
      </c>
      <c r="H76" s="190" t="s">
        <v>158</v>
      </c>
      <c r="I76" s="41"/>
      <c r="J76" s="41"/>
      <c r="M76" s="52"/>
      <c r="N76" s="52"/>
    </row>
    <row r="77" spans="2:14" ht="25.5" hidden="1" outlineLevel="1">
      <c r="B77" s="175"/>
      <c r="C77" s="175"/>
      <c r="D77" s="175"/>
      <c r="E77" s="179"/>
      <c r="F77" s="180"/>
      <c r="G77" s="105">
        <f t="shared" si="0"/>
        <v>0</v>
      </c>
      <c r="H77" s="190" t="s">
        <v>158</v>
      </c>
      <c r="I77" s="41"/>
      <c r="J77" s="41"/>
      <c r="M77" s="52"/>
      <c r="N77" s="52"/>
    </row>
    <row r="78" spans="2:14" ht="25.5" hidden="1" outlineLevel="1">
      <c r="B78" s="175"/>
      <c r="C78" s="175"/>
      <c r="D78" s="175"/>
      <c r="E78" s="179"/>
      <c r="F78" s="180"/>
      <c r="G78" s="105">
        <f t="shared" si="0"/>
        <v>0</v>
      </c>
      <c r="H78" s="190" t="s">
        <v>158</v>
      </c>
      <c r="I78" s="41"/>
      <c r="J78" s="41"/>
      <c r="M78" s="52"/>
      <c r="N78" s="52"/>
    </row>
    <row r="79" spans="2:14" ht="25.5" hidden="1" outlineLevel="1">
      <c r="B79" s="175"/>
      <c r="C79" s="175"/>
      <c r="D79" s="175"/>
      <c r="E79" s="179"/>
      <c r="F79" s="180"/>
      <c r="G79" s="105">
        <f t="shared" si="0"/>
        <v>0</v>
      </c>
      <c r="H79" s="190" t="s">
        <v>158</v>
      </c>
      <c r="I79" s="41"/>
      <c r="J79" s="41"/>
      <c r="M79" s="52"/>
      <c r="N79" s="52"/>
    </row>
    <row r="80" spans="2:14" ht="25.5" hidden="1" outlineLevel="1">
      <c r="B80" s="175"/>
      <c r="C80" s="175"/>
      <c r="D80" s="175"/>
      <c r="E80" s="179"/>
      <c r="F80" s="180"/>
      <c r="G80" s="105">
        <f t="shared" si="0"/>
        <v>0</v>
      </c>
      <c r="H80" s="190" t="s">
        <v>158</v>
      </c>
      <c r="M80" s="52"/>
      <c r="N80" s="52"/>
    </row>
    <row r="81" spans="2:14" ht="25.5" hidden="1" outlineLevel="1">
      <c r="B81" s="175"/>
      <c r="C81" s="175"/>
      <c r="D81" s="175"/>
      <c r="E81" s="179"/>
      <c r="F81" s="180"/>
      <c r="G81" s="105">
        <f t="shared" si="0"/>
        <v>0</v>
      </c>
      <c r="H81" s="190" t="s">
        <v>158</v>
      </c>
      <c r="M81" s="52"/>
      <c r="N81" s="52"/>
    </row>
    <row r="82" spans="2:14" ht="25.5" hidden="1" outlineLevel="1">
      <c r="B82" s="175"/>
      <c r="C82" s="175"/>
      <c r="D82" s="175"/>
      <c r="E82" s="179"/>
      <c r="F82" s="180"/>
      <c r="G82" s="105">
        <f t="shared" si="0"/>
        <v>0</v>
      </c>
      <c r="H82" s="190" t="s">
        <v>158</v>
      </c>
      <c r="M82" s="52"/>
      <c r="N82" s="52"/>
    </row>
    <row r="83" spans="2:14" ht="25.5" hidden="1" outlineLevel="1">
      <c r="B83" s="175"/>
      <c r="C83" s="175"/>
      <c r="D83" s="175"/>
      <c r="E83" s="179"/>
      <c r="F83" s="180"/>
      <c r="G83" s="105">
        <f t="shared" si="0"/>
        <v>0</v>
      </c>
      <c r="H83" s="190" t="s">
        <v>158</v>
      </c>
      <c r="M83" s="52"/>
      <c r="N83" s="52"/>
    </row>
    <row r="84" spans="2:14" ht="25.5" collapsed="1">
      <c r="B84" s="175"/>
      <c r="C84" s="175"/>
      <c r="D84" s="175"/>
      <c r="E84" s="179"/>
      <c r="F84" s="180"/>
      <c r="G84" s="105">
        <f t="shared" si="0"/>
        <v>0</v>
      </c>
      <c r="H84" s="190" t="s">
        <v>158</v>
      </c>
      <c r="M84" s="52"/>
      <c r="N84" s="52"/>
    </row>
    <row r="85" spans="2:14" ht="25.5" hidden="1" outlineLevel="1">
      <c r="B85" s="175"/>
      <c r="C85" s="175"/>
      <c r="D85" s="175"/>
      <c r="E85" s="179"/>
      <c r="F85" s="180"/>
      <c r="G85" s="105">
        <f t="shared" si="0"/>
        <v>0</v>
      </c>
      <c r="H85" s="190" t="s">
        <v>158</v>
      </c>
      <c r="M85" s="52"/>
      <c r="N85" s="52"/>
    </row>
    <row r="86" spans="2:14" ht="25.5" hidden="1" outlineLevel="1">
      <c r="B86" s="175"/>
      <c r="C86" s="175"/>
      <c r="D86" s="175"/>
      <c r="E86" s="179"/>
      <c r="F86" s="180"/>
      <c r="G86" s="105">
        <f t="shared" si="0"/>
        <v>0</v>
      </c>
      <c r="H86" s="190" t="s">
        <v>158</v>
      </c>
      <c r="I86" s="41"/>
      <c r="J86" s="41"/>
      <c r="M86" s="52"/>
      <c r="N86" s="52"/>
    </row>
    <row r="87" spans="2:14" ht="25.5" hidden="1" outlineLevel="1">
      <c r="B87" s="175"/>
      <c r="C87" s="175"/>
      <c r="D87" s="175"/>
      <c r="E87" s="179"/>
      <c r="F87" s="180"/>
      <c r="G87" s="105">
        <f t="shared" si="0"/>
        <v>0</v>
      </c>
      <c r="H87" s="190" t="s">
        <v>158</v>
      </c>
      <c r="I87" s="41"/>
      <c r="J87" s="41"/>
      <c r="M87" s="52"/>
      <c r="N87" s="52"/>
    </row>
    <row r="88" spans="2:14" ht="25.5" hidden="1" outlineLevel="1">
      <c r="B88" s="175"/>
      <c r="C88" s="175"/>
      <c r="D88" s="175"/>
      <c r="E88" s="179"/>
      <c r="F88" s="180"/>
      <c r="G88" s="105">
        <f t="shared" si="0"/>
        <v>0</v>
      </c>
      <c r="H88" s="190" t="s">
        <v>158</v>
      </c>
      <c r="I88" s="41"/>
      <c r="J88" s="41"/>
      <c r="M88" s="52"/>
      <c r="N88" s="52"/>
    </row>
    <row r="89" spans="2:14" ht="25.5" hidden="1" outlineLevel="1">
      <c r="B89" s="175"/>
      <c r="C89" s="175"/>
      <c r="D89" s="175"/>
      <c r="E89" s="179"/>
      <c r="F89" s="180"/>
      <c r="G89" s="105">
        <f t="shared" si="0"/>
        <v>0</v>
      </c>
      <c r="H89" s="190" t="s">
        <v>158</v>
      </c>
      <c r="I89" s="41"/>
      <c r="J89" s="41"/>
      <c r="M89" s="52"/>
      <c r="N89" s="52"/>
    </row>
    <row r="90" spans="2:14" ht="25.5" hidden="1" outlineLevel="1">
      <c r="B90" s="175"/>
      <c r="C90" s="175"/>
      <c r="D90" s="175"/>
      <c r="E90" s="179"/>
      <c r="F90" s="180"/>
      <c r="G90" s="105">
        <f t="shared" si="0"/>
        <v>0</v>
      </c>
      <c r="H90" s="190" t="s">
        <v>158</v>
      </c>
      <c r="M90" s="52"/>
      <c r="N90" s="52"/>
    </row>
    <row r="91" spans="2:14" ht="25.5" hidden="1" outlineLevel="1">
      <c r="B91" s="175"/>
      <c r="C91" s="175"/>
      <c r="D91" s="175"/>
      <c r="E91" s="179"/>
      <c r="F91" s="180"/>
      <c r="G91" s="105">
        <f t="shared" si="0"/>
        <v>0</v>
      </c>
      <c r="H91" s="190" t="s">
        <v>158</v>
      </c>
      <c r="M91" s="52"/>
      <c r="N91" s="52"/>
    </row>
    <row r="92" spans="2:14" ht="25.5" hidden="1" outlineLevel="1">
      <c r="B92" s="175"/>
      <c r="C92" s="175"/>
      <c r="D92" s="175"/>
      <c r="E92" s="179"/>
      <c r="F92" s="180"/>
      <c r="G92" s="105">
        <f t="shared" si="0"/>
        <v>0</v>
      </c>
      <c r="H92" s="190" t="s">
        <v>158</v>
      </c>
      <c r="M92" s="52"/>
      <c r="N92" s="52"/>
    </row>
    <row r="93" spans="2:14" ht="25.5" hidden="1" outlineLevel="1">
      <c r="B93" s="175"/>
      <c r="C93" s="175"/>
      <c r="D93" s="175"/>
      <c r="E93" s="179"/>
      <c r="F93" s="180"/>
      <c r="G93" s="105">
        <f t="shared" si="0"/>
        <v>0</v>
      </c>
      <c r="H93" s="190" t="s">
        <v>158</v>
      </c>
      <c r="M93" s="52"/>
      <c r="N93" s="52"/>
    </row>
    <row r="94" spans="2:14" ht="25.5" hidden="1" outlineLevel="1">
      <c r="B94" s="175"/>
      <c r="C94" s="175"/>
      <c r="D94" s="175"/>
      <c r="E94" s="179"/>
      <c r="F94" s="180"/>
      <c r="G94" s="105">
        <f t="shared" si="0"/>
        <v>0</v>
      </c>
      <c r="H94" s="190" t="s">
        <v>158</v>
      </c>
      <c r="M94" s="52"/>
      <c r="N94" s="52"/>
    </row>
    <row r="95" spans="2:14" ht="25.5" collapsed="1">
      <c r="B95" s="175"/>
      <c r="C95" s="175"/>
      <c r="D95" s="175"/>
      <c r="E95" s="179"/>
      <c r="F95" s="180"/>
      <c r="G95" s="105">
        <f t="shared" si="0"/>
        <v>0</v>
      </c>
      <c r="H95" s="190" t="s">
        <v>158</v>
      </c>
      <c r="M95" s="52"/>
      <c r="N95" s="52"/>
    </row>
    <row r="96" spans="2:14" ht="24.75" customHeight="1" hidden="1" outlineLevel="1">
      <c r="B96" s="175"/>
      <c r="C96" s="175"/>
      <c r="D96" s="179"/>
      <c r="E96" s="180"/>
      <c r="F96" s="180"/>
      <c r="G96" s="105">
        <f aca="true" t="shared" si="1" ref="G96:G105">D96*(E96+F96)</f>
        <v>0</v>
      </c>
      <c r="H96" s="41"/>
      <c r="I96" s="41"/>
      <c r="J96" s="41"/>
      <c r="M96" s="52"/>
      <c r="N96" s="52"/>
    </row>
    <row r="97" spans="2:14" ht="24.75" customHeight="1" hidden="1" outlineLevel="1">
      <c r="B97" s="175"/>
      <c r="C97" s="175"/>
      <c r="D97" s="179"/>
      <c r="E97" s="180"/>
      <c r="F97" s="180"/>
      <c r="G97" s="105">
        <f t="shared" si="1"/>
        <v>0</v>
      </c>
      <c r="H97" s="41"/>
      <c r="I97" s="41"/>
      <c r="J97" s="41"/>
      <c r="M97" s="52"/>
      <c r="N97" s="52"/>
    </row>
    <row r="98" spans="2:14" ht="24.75" customHeight="1" hidden="1" outlineLevel="1">
      <c r="B98" s="175"/>
      <c r="C98" s="175"/>
      <c r="D98" s="179"/>
      <c r="E98" s="180"/>
      <c r="F98" s="180"/>
      <c r="G98" s="105">
        <f t="shared" si="1"/>
        <v>0</v>
      </c>
      <c r="H98" s="41"/>
      <c r="I98" s="41"/>
      <c r="J98" s="41"/>
      <c r="M98" s="52"/>
      <c r="N98" s="52"/>
    </row>
    <row r="99" spans="2:14" ht="24.75" customHeight="1" hidden="1" outlineLevel="1">
      <c r="B99" s="175"/>
      <c r="C99" s="175"/>
      <c r="D99" s="179"/>
      <c r="E99" s="180"/>
      <c r="F99" s="180"/>
      <c r="G99" s="105">
        <f t="shared" si="1"/>
        <v>0</v>
      </c>
      <c r="H99" s="41"/>
      <c r="I99" s="41"/>
      <c r="J99" s="41"/>
      <c r="M99" s="52"/>
      <c r="N99" s="52"/>
    </row>
    <row r="100" spans="2:14" ht="24.75" customHeight="1" hidden="1" outlineLevel="1">
      <c r="B100" s="175"/>
      <c r="C100" s="175"/>
      <c r="D100" s="179"/>
      <c r="E100" s="180"/>
      <c r="F100" s="180"/>
      <c r="G100" s="105">
        <f t="shared" si="1"/>
        <v>0</v>
      </c>
      <c r="M100" s="52"/>
      <c r="N100" s="52"/>
    </row>
    <row r="101" spans="2:14" ht="24.75" customHeight="1" hidden="1" outlineLevel="1">
      <c r="B101" s="175"/>
      <c r="C101" s="175"/>
      <c r="D101" s="179"/>
      <c r="E101" s="180"/>
      <c r="F101" s="180"/>
      <c r="G101" s="105">
        <f t="shared" si="1"/>
        <v>0</v>
      </c>
      <c r="M101" s="52"/>
      <c r="N101" s="52"/>
    </row>
    <row r="102" spans="2:14" ht="24.75" customHeight="1" hidden="1" outlineLevel="1">
      <c r="B102" s="175"/>
      <c r="C102" s="175"/>
      <c r="D102" s="179"/>
      <c r="E102" s="180"/>
      <c r="F102" s="180"/>
      <c r="G102" s="105">
        <f t="shared" si="1"/>
        <v>0</v>
      </c>
      <c r="M102" s="52"/>
      <c r="N102" s="52"/>
    </row>
    <row r="103" spans="2:14" ht="24.75" customHeight="1" hidden="1" outlineLevel="1">
      <c r="B103" s="175"/>
      <c r="C103" s="175"/>
      <c r="D103" s="179"/>
      <c r="E103" s="180"/>
      <c r="F103" s="180"/>
      <c r="G103" s="105">
        <f t="shared" si="1"/>
        <v>0</v>
      </c>
      <c r="M103" s="52"/>
      <c r="N103" s="52"/>
    </row>
    <row r="104" spans="2:14" ht="24.75" customHeight="1" hidden="1" outlineLevel="1">
      <c r="B104" s="175"/>
      <c r="C104" s="175"/>
      <c r="D104" s="179"/>
      <c r="E104" s="180"/>
      <c r="F104" s="180"/>
      <c r="G104" s="105">
        <f t="shared" si="1"/>
        <v>0</v>
      </c>
      <c r="M104" s="52"/>
      <c r="N104" s="52"/>
    </row>
    <row r="105" spans="2:14" ht="22.5" customHeight="1">
      <c r="B105" s="175"/>
      <c r="C105" s="175"/>
      <c r="D105" s="179"/>
      <c r="E105" s="180"/>
      <c r="F105" s="180"/>
      <c r="G105" s="105">
        <f t="shared" si="1"/>
        <v>0</v>
      </c>
      <c r="M105" s="52"/>
      <c r="N105" s="52"/>
    </row>
    <row r="106" spans="2:15" s="38" customFormat="1" ht="24" customHeight="1">
      <c r="B106" s="52"/>
      <c r="C106" s="51"/>
      <c r="D106" s="51"/>
      <c r="E106" s="51"/>
      <c r="G106" s="106">
        <f>SUM(G66:G105)</f>
        <v>0</v>
      </c>
      <c r="H106" s="32"/>
      <c r="M106" s="218"/>
      <c r="N106" s="217"/>
      <c r="O106" s="217"/>
    </row>
    <row r="107" spans="2:14" ht="24.75" customHeight="1">
      <c r="B107" s="303" t="s">
        <v>227</v>
      </c>
      <c r="C107" s="49"/>
      <c r="D107" s="50"/>
      <c r="E107" s="50"/>
      <c r="F107" s="50"/>
      <c r="G107" s="50"/>
      <c r="H107" s="56"/>
      <c r="M107" s="52"/>
      <c r="N107" s="52"/>
    </row>
    <row r="108" spans="2:14" ht="9.75" customHeight="1">
      <c r="B108" s="55"/>
      <c r="C108" s="49"/>
      <c r="D108" s="50"/>
      <c r="E108" s="50"/>
      <c r="M108" s="52"/>
      <c r="N108" s="52"/>
    </row>
    <row r="109" spans="2:14" ht="42.75" customHeight="1">
      <c r="B109" s="78"/>
      <c r="C109" s="517" t="s">
        <v>127</v>
      </c>
      <c r="D109" s="518"/>
      <c r="E109" s="103" t="s">
        <v>107</v>
      </c>
      <c r="G109"/>
      <c r="H109" s="13"/>
      <c r="M109" s="52"/>
      <c r="N109" s="52"/>
    </row>
    <row r="110" spans="2:14" ht="10.5" customHeight="1">
      <c r="B110" s="5"/>
      <c r="C110" s="102"/>
      <c r="D110" s="80"/>
      <c r="E110" s="101"/>
      <c r="G110"/>
      <c r="H110" s="13"/>
      <c r="M110" s="52"/>
      <c r="N110" s="52"/>
    </row>
    <row r="111" spans="2:14" ht="27" customHeight="1" hidden="1">
      <c r="B111" s="5"/>
      <c r="C111" s="79"/>
      <c r="E111" s="122" t="b">
        <v>0</v>
      </c>
      <c r="H111" s="62"/>
      <c r="M111" s="52"/>
      <c r="N111" s="52"/>
    </row>
    <row r="112" spans="3:14" ht="36" customHeight="1">
      <c r="C112" s="519" t="s">
        <v>128</v>
      </c>
      <c r="D112" s="518"/>
      <c r="E112" s="104" t="str">
        <f>IF(E111=TRUE,15%*G106,(IF(E111=FALSE,"0,00 €")))</f>
        <v>0,00 €</v>
      </c>
      <c r="G112" s="90"/>
      <c r="M112" s="52"/>
      <c r="N112" s="52"/>
    </row>
    <row r="113" spans="3:14" ht="14.25" customHeight="1">
      <c r="C113" s="82"/>
      <c r="D113" s="80"/>
      <c r="E113" s="80"/>
      <c r="F113" s="81"/>
      <c r="H113" s="5"/>
      <c r="M113" s="52"/>
      <c r="N113" s="52"/>
    </row>
    <row r="114" spans="2:11" ht="25.5" customHeight="1">
      <c r="B114" s="94" t="s">
        <v>228</v>
      </c>
      <c r="C114" s="49"/>
      <c r="D114" s="50"/>
      <c r="E114" s="50"/>
      <c r="F114" s="51"/>
      <c r="G114" s="51"/>
      <c r="H114" s="51"/>
      <c r="I114" s="51"/>
      <c r="J114" s="52"/>
      <c r="K114" s="52"/>
    </row>
    <row r="115" spans="2:10" ht="9.75" customHeight="1">
      <c r="B115" s="52"/>
      <c r="C115" s="51"/>
      <c r="D115" s="51"/>
      <c r="E115" s="51"/>
      <c r="J115" s="52"/>
    </row>
    <row r="116" spans="2:10" ht="30.75" customHeight="1">
      <c r="B116" s="47" t="s">
        <v>91</v>
      </c>
      <c r="C116" s="47" t="s">
        <v>77</v>
      </c>
      <c r="D116" s="47" t="s">
        <v>86</v>
      </c>
      <c r="E116" s="47" t="s">
        <v>83</v>
      </c>
      <c r="F116" s="47" t="s">
        <v>230</v>
      </c>
      <c r="G116" s="47" t="s">
        <v>84</v>
      </c>
      <c r="J116" s="52"/>
    </row>
    <row r="117" spans="2:10" ht="27.75" customHeight="1">
      <c r="B117" s="289" t="s">
        <v>93</v>
      </c>
      <c r="C117" s="305"/>
      <c r="D117" s="289" t="s">
        <v>392</v>
      </c>
      <c r="E117" s="305"/>
      <c r="F117" s="289" t="s">
        <v>231</v>
      </c>
      <c r="G117" s="305" t="s">
        <v>232</v>
      </c>
      <c r="J117" s="52"/>
    </row>
    <row r="118" spans="2:10" ht="25.5">
      <c r="B118" s="177"/>
      <c r="C118" s="175"/>
      <c r="D118" s="178"/>
      <c r="E118" s="306">
        <f>IF(B118="Frais de restauration","repas",(IF(B118="Frais de logement","nuitées",IF(B118=0,""))))</f>
      </c>
      <c r="F118" s="179"/>
      <c r="G118" s="105">
        <f aca="true" t="shared" si="2" ref="G118:G157">D118*F118</f>
        <v>0</v>
      </c>
      <c r="I118" s="190" t="s">
        <v>158</v>
      </c>
      <c r="J118" s="52"/>
    </row>
    <row r="119" spans="2:10" ht="28.5">
      <c r="B119" s="176"/>
      <c r="C119" s="175"/>
      <c r="D119" s="178"/>
      <c r="E119" s="306">
        <f aca="true" t="shared" si="3" ref="E119:E157">IF(B119="Frais de restauration","repas",(IF(B119="Frais de logement","nuitées",IF(B119=0,""))))</f>
      </c>
      <c r="F119" s="179"/>
      <c r="G119" s="105">
        <f t="shared" si="2"/>
        <v>0</v>
      </c>
      <c r="I119" s="190" t="s">
        <v>158</v>
      </c>
      <c r="J119" s="52"/>
    </row>
    <row r="120" spans="2:10" ht="28.5">
      <c r="B120" s="176"/>
      <c r="C120" s="175"/>
      <c r="D120" s="178"/>
      <c r="E120" s="306">
        <f t="shared" si="3"/>
      </c>
      <c r="F120" s="179"/>
      <c r="G120" s="105">
        <f t="shared" si="2"/>
        <v>0</v>
      </c>
      <c r="I120" s="190" t="s">
        <v>158</v>
      </c>
      <c r="J120" s="52"/>
    </row>
    <row r="121" spans="2:10" ht="28.5">
      <c r="B121" s="176"/>
      <c r="C121" s="175"/>
      <c r="D121" s="178"/>
      <c r="E121" s="306">
        <f t="shared" si="3"/>
      </c>
      <c r="F121" s="179"/>
      <c r="G121" s="105">
        <f t="shared" si="2"/>
        <v>0</v>
      </c>
      <c r="I121" s="190" t="s">
        <v>158</v>
      </c>
      <c r="J121" s="52"/>
    </row>
    <row r="122" spans="2:10" ht="28.5">
      <c r="B122" s="176"/>
      <c r="C122" s="175"/>
      <c r="D122" s="178"/>
      <c r="E122" s="306">
        <f t="shared" si="3"/>
      </c>
      <c r="F122" s="179"/>
      <c r="G122" s="105">
        <f t="shared" si="2"/>
        <v>0</v>
      </c>
      <c r="I122" s="190" t="s">
        <v>158</v>
      </c>
      <c r="J122" s="52"/>
    </row>
    <row r="123" spans="2:10" ht="28.5">
      <c r="B123" s="176"/>
      <c r="C123" s="175"/>
      <c r="D123" s="178"/>
      <c r="E123" s="306">
        <f t="shared" si="3"/>
      </c>
      <c r="F123" s="179"/>
      <c r="G123" s="105">
        <f t="shared" si="2"/>
        <v>0</v>
      </c>
      <c r="I123" s="190" t="s">
        <v>158</v>
      </c>
      <c r="J123" s="52"/>
    </row>
    <row r="124" spans="2:10" ht="28.5">
      <c r="B124" s="176"/>
      <c r="C124" s="175"/>
      <c r="D124" s="178"/>
      <c r="E124" s="306">
        <f t="shared" si="3"/>
      </c>
      <c r="F124" s="179"/>
      <c r="G124" s="105">
        <f t="shared" si="2"/>
        <v>0</v>
      </c>
      <c r="I124" s="190" t="s">
        <v>158</v>
      </c>
      <c r="J124" s="52"/>
    </row>
    <row r="125" spans="2:10" ht="28.5" collapsed="1">
      <c r="B125" s="176"/>
      <c r="C125" s="175"/>
      <c r="D125" s="178"/>
      <c r="E125" s="306">
        <f t="shared" si="3"/>
      </c>
      <c r="F125" s="179"/>
      <c r="G125" s="105">
        <f t="shared" si="2"/>
        <v>0</v>
      </c>
      <c r="I125" s="190" t="s">
        <v>158</v>
      </c>
      <c r="J125" s="52"/>
    </row>
    <row r="126" spans="2:10" ht="28.5" hidden="1" outlineLevel="1">
      <c r="B126" s="176"/>
      <c r="C126" s="175"/>
      <c r="D126" s="178"/>
      <c r="E126" s="306">
        <f t="shared" si="3"/>
      </c>
      <c r="F126" s="179"/>
      <c r="G126" s="105">
        <f t="shared" si="2"/>
        <v>0</v>
      </c>
      <c r="I126" s="190" t="s">
        <v>158</v>
      </c>
      <c r="J126" s="52"/>
    </row>
    <row r="127" spans="2:10" ht="28.5" hidden="1" outlineLevel="1">
      <c r="B127" s="176"/>
      <c r="C127" s="175"/>
      <c r="D127" s="178"/>
      <c r="E127" s="306">
        <f t="shared" si="3"/>
      </c>
      <c r="F127" s="179"/>
      <c r="G127" s="105">
        <f t="shared" si="2"/>
        <v>0</v>
      </c>
      <c r="I127" s="190" t="s">
        <v>158</v>
      </c>
      <c r="J127" s="52"/>
    </row>
    <row r="128" spans="2:10" ht="28.5" hidden="1" outlineLevel="1">
      <c r="B128" s="177"/>
      <c r="C128" s="175"/>
      <c r="D128" s="178"/>
      <c r="E128" s="306">
        <f t="shared" si="3"/>
      </c>
      <c r="F128" s="179"/>
      <c r="G128" s="105">
        <f t="shared" si="2"/>
        <v>0</v>
      </c>
      <c r="I128" s="190" t="s">
        <v>158</v>
      </c>
      <c r="J128" s="52"/>
    </row>
    <row r="129" spans="2:10" ht="28.5" hidden="1" outlineLevel="1">
      <c r="B129" s="176"/>
      <c r="C129" s="175"/>
      <c r="D129" s="178"/>
      <c r="E129" s="306">
        <f t="shared" si="3"/>
      </c>
      <c r="F129" s="179"/>
      <c r="G129" s="105">
        <f t="shared" si="2"/>
        <v>0</v>
      </c>
      <c r="I129" s="190" t="s">
        <v>158</v>
      </c>
      <c r="J129" s="52"/>
    </row>
    <row r="130" spans="2:10" ht="28.5" hidden="1" outlineLevel="1">
      <c r="B130" s="176"/>
      <c r="C130" s="175"/>
      <c r="D130" s="178"/>
      <c r="E130" s="306">
        <f t="shared" si="3"/>
      </c>
      <c r="F130" s="179"/>
      <c r="G130" s="105">
        <f t="shared" si="2"/>
        <v>0</v>
      </c>
      <c r="I130" s="190" t="s">
        <v>158</v>
      </c>
      <c r="J130" s="52"/>
    </row>
    <row r="131" spans="2:10" ht="28.5" hidden="1" outlineLevel="1">
      <c r="B131" s="176"/>
      <c r="C131" s="175"/>
      <c r="D131" s="178"/>
      <c r="E131" s="306">
        <f t="shared" si="3"/>
      </c>
      <c r="F131" s="179"/>
      <c r="G131" s="105">
        <f t="shared" si="2"/>
        <v>0</v>
      </c>
      <c r="I131" s="190" t="s">
        <v>158</v>
      </c>
      <c r="J131" s="52"/>
    </row>
    <row r="132" spans="2:10" ht="28.5" hidden="1" outlineLevel="1">
      <c r="B132" s="176"/>
      <c r="C132" s="175"/>
      <c r="D132" s="178"/>
      <c r="E132" s="306">
        <f t="shared" si="3"/>
      </c>
      <c r="F132" s="179"/>
      <c r="G132" s="105">
        <f t="shared" si="2"/>
        <v>0</v>
      </c>
      <c r="I132" s="190" t="s">
        <v>158</v>
      </c>
      <c r="J132" s="52"/>
    </row>
    <row r="133" spans="2:10" ht="28.5" hidden="1" outlineLevel="1">
      <c r="B133" s="176"/>
      <c r="C133" s="175"/>
      <c r="D133" s="178"/>
      <c r="E133" s="306">
        <f t="shared" si="3"/>
      </c>
      <c r="F133" s="179"/>
      <c r="G133" s="105">
        <f t="shared" si="2"/>
        <v>0</v>
      </c>
      <c r="I133" s="190" t="s">
        <v>158</v>
      </c>
      <c r="J133" s="52"/>
    </row>
    <row r="134" spans="2:10" ht="28.5" hidden="1" outlineLevel="1">
      <c r="B134" s="176"/>
      <c r="C134" s="175"/>
      <c r="D134" s="178"/>
      <c r="E134" s="306">
        <f t="shared" si="3"/>
      </c>
      <c r="F134" s="179"/>
      <c r="G134" s="105">
        <f t="shared" si="2"/>
        <v>0</v>
      </c>
      <c r="I134" s="190" t="s">
        <v>158</v>
      </c>
      <c r="J134" s="52"/>
    </row>
    <row r="135" spans="2:10" ht="28.5" hidden="1" outlineLevel="1">
      <c r="B135" s="176"/>
      <c r="C135" s="175"/>
      <c r="D135" s="178"/>
      <c r="E135" s="306">
        <f t="shared" si="3"/>
      </c>
      <c r="F135" s="179"/>
      <c r="G135" s="105">
        <f t="shared" si="2"/>
        <v>0</v>
      </c>
      <c r="I135" s="190" t="s">
        <v>158</v>
      </c>
      <c r="J135" s="52"/>
    </row>
    <row r="136" spans="2:10" ht="28.5" collapsed="1">
      <c r="B136" s="176"/>
      <c r="C136" s="175"/>
      <c r="D136" s="178"/>
      <c r="E136" s="306">
        <f t="shared" si="3"/>
      </c>
      <c r="F136" s="179"/>
      <c r="G136" s="105">
        <f t="shared" si="2"/>
        <v>0</v>
      </c>
      <c r="I136" s="190" t="s">
        <v>158</v>
      </c>
      <c r="J136" s="52"/>
    </row>
    <row r="137" spans="2:10" ht="28.5" hidden="1" outlineLevel="1">
      <c r="B137" s="176"/>
      <c r="C137" s="175"/>
      <c r="D137" s="178"/>
      <c r="E137" s="306">
        <f t="shared" si="3"/>
      </c>
      <c r="F137" s="179"/>
      <c r="G137" s="105">
        <f t="shared" si="2"/>
        <v>0</v>
      </c>
      <c r="I137" s="190" t="s">
        <v>158</v>
      </c>
      <c r="J137" s="52"/>
    </row>
    <row r="138" spans="2:10" ht="28.5" hidden="1" outlineLevel="1">
      <c r="B138" s="177"/>
      <c r="C138" s="175"/>
      <c r="D138" s="178"/>
      <c r="E138" s="306">
        <f t="shared" si="3"/>
      </c>
      <c r="F138" s="179"/>
      <c r="G138" s="105">
        <f t="shared" si="2"/>
        <v>0</v>
      </c>
      <c r="I138" s="190" t="s">
        <v>158</v>
      </c>
      <c r="J138" s="52"/>
    </row>
    <row r="139" spans="2:10" ht="28.5" hidden="1" outlineLevel="1">
      <c r="B139" s="176"/>
      <c r="C139" s="175"/>
      <c r="D139" s="178"/>
      <c r="E139" s="306">
        <f t="shared" si="3"/>
      </c>
      <c r="F139" s="179"/>
      <c r="G139" s="105">
        <f t="shared" si="2"/>
        <v>0</v>
      </c>
      <c r="I139" s="190" t="s">
        <v>158</v>
      </c>
      <c r="J139" s="52"/>
    </row>
    <row r="140" spans="2:10" ht="28.5" hidden="1" outlineLevel="1">
      <c r="B140" s="176"/>
      <c r="C140" s="175"/>
      <c r="D140" s="178"/>
      <c r="E140" s="306">
        <f t="shared" si="3"/>
      </c>
      <c r="F140" s="179"/>
      <c r="G140" s="105">
        <f t="shared" si="2"/>
        <v>0</v>
      </c>
      <c r="I140" s="190" t="s">
        <v>158</v>
      </c>
      <c r="J140" s="52"/>
    </row>
    <row r="141" spans="2:10" ht="28.5" hidden="1" outlineLevel="1">
      <c r="B141" s="176"/>
      <c r="C141" s="175"/>
      <c r="D141" s="178"/>
      <c r="E141" s="306">
        <f t="shared" si="3"/>
      </c>
      <c r="F141" s="179"/>
      <c r="G141" s="105">
        <f t="shared" si="2"/>
        <v>0</v>
      </c>
      <c r="I141" s="190" t="s">
        <v>158</v>
      </c>
      <c r="J141" s="52"/>
    </row>
    <row r="142" spans="2:10" ht="28.5" hidden="1" outlineLevel="1">
      <c r="B142" s="176"/>
      <c r="C142" s="175"/>
      <c r="D142" s="178"/>
      <c r="E142" s="306">
        <f t="shared" si="3"/>
      </c>
      <c r="F142" s="179"/>
      <c r="G142" s="105">
        <f t="shared" si="2"/>
        <v>0</v>
      </c>
      <c r="I142" s="190" t="s">
        <v>158</v>
      </c>
      <c r="J142" s="52"/>
    </row>
    <row r="143" spans="2:10" ht="28.5" hidden="1" outlineLevel="1">
      <c r="B143" s="176"/>
      <c r="C143" s="175"/>
      <c r="D143" s="178"/>
      <c r="E143" s="306">
        <f t="shared" si="3"/>
      </c>
      <c r="F143" s="179"/>
      <c r="G143" s="105">
        <f t="shared" si="2"/>
        <v>0</v>
      </c>
      <c r="I143" s="190" t="s">
        <v>158</v>
      </c>
      <c r="J143" s="52"/>
    </row>
    <row r="144" spans="2:10" ht="28.5" hidden="1" outlineLevel="1">
      <c r="B144" s="176"/>
      <c r="C144" s="175"/>
      <c r="D144" s="178"/>
      <c r="E144" s="306">
        <f t="shared" si="3"/>
      </c>
      <c r="F144" s="179"/>
      <c r="G144" s="105">
        <f t="shared" si="2"/>
        <v>0</v>
      </c>
      <c r="I144" s="190" t="s">
        <v>158</v>
      </c>
      <c r="J144" s="52"/>
    </row>
    <row r="145" spans="2:10" ht="28.5" hidden="1" outlineLevel="1">
      <c r="B145" s="176"/>
      <c r="C145" s="175"/>
      <c r="D145" s="178"/>
      <c r="E145" s="306">
        <f t="shared" si="3"/>
      </c>
      <c r="F145" s="179"/>
      <c r="G145" s="105">
        <f t="shared" si="2"/>
        <v>0</v>
      </c>
      <c r="I145" s="190" t="s">
        <v>158</v>
      </c>
      <c r="J145" s="52"/>
    </row>
    <row r="146" spans="2:10" ht="28.5" hidden="1" outlineLevel="1">
      <c r="B146" s="176"/>
      <c r="C146" s="175"/>
      <c r="D146" s="178"/>
      <c r="E146" s="306">
        <f t="shared" si="3"/>
      </c>
      <c r="F146" s="179"/>
      <c r="G146" s="105">
        <f t="shared" si="2"/>
        <v>0</v>
      </c>
      <c r="I146" s="190" t="s">
        <v>158</v>
      </c>
      <c r="J146" s="52"/>
    </row>
    <row r="147" spans="2:10" ht="25.5" collapsed="1">
      <c r="B147" s="176"/>
      <c r="C147" s="175"/>
      <c r="D147" s="178"/>
      <c r="E147" s="306">
        <f t="shared" si="3"/>
      </c>
      <c r="F147" s="179"/>
      <c r="G147" s="105">
        <f t="shared" si="2"/>
        <v>0</v>
      </c>
      <c r="I147" s="190" t="s">
        <v>158</v>
      </c>
      <c r="J147" s="52"/>
    </row>
    <row r="148" spans="2:10" ht="24.75" customHeight="1" hidden="1" outlineLevel="1">
      <c r="B148" s="177"/>
      <c r="C148" s="175"/>
      <c r="D148" s="178"/>
      <c r="E148" s="306">
        <f t="shared" si="3"/>
      </c>
      <c r="F148" s="179"/>
      <c r="G148" s="105">
        <f t="shared" si="2"/>
        <v>0</v>
      </c>
      <c r="J148" s="52"/>
    </row>
    <row r="149" spans="2:10" ht="24.75" customHeight="1" hidden="1" outlineLevel="1">
      <c r="B149" s="176"/>
      <c r="C149" s="175"/>
      <c r="D149" s="178"/>
      <c r="E149" s="306">
        <f t="shared" si="3"/>
      </c>
      <c r="F149" s="179"/>
      <c r="G149" s="105">
        <f t="shared" si="2"/>
        <v>0</v>
      </c>
      <c r="J149" s="52"/>
    </row>
    <row r="150" spans="2:10" ht="24.75" customHeight="1" hidden="1" outlineLevel="1">
      <c r="B150" s="176"/>
      <c r="C150" s="175"/>
      <c r="D150" s="178"/>
      <c r="E150" s="306">
        <f t="shared" si="3"/>
      </c>
      <c r="F150" s="179"/>
      <c r="G150" s="105">
        <f t="shared" si="2"/>
        <v>0</v>
      </c>
      <c r="J150" s="52"/>
    </row>
    <row r="151" spans="2:10" ht="24.75" customHeight="1" hidden="1" outlineLevel="1">
      <c r="B151" s="176"/>
      <c r="C151" s="175"/>
      <c r="D151" s="178"/>
      <c r="E151" s="306">
        <f t="shared" si="3"/>
      </c>
      <c r="F151" s="179"/>
      <c r="G151" s="105">
        <f t="shared" si="2"/>
        <v>0</v>
      </c>
      <c r="J151" s="52"/>
    </row>
    <row r="152" spans="2:10" ht="24.75" customHeight="1" hidden="1" outlineLevel="1">
      <c r="B152" s="176"/>
      <c r="C152" s="175"/>
      <c r="D152" s="178"/>
      <c r="E152" s="306">
        <f t="shared" si="3"/>
      </c>
      <c r="F152" s="179"/>
      <c r="G152" s="105">
        <f t="shared" si="2"/>
        <v>0</v>
      </c>
      <c r="J152" s="52"/>
    </row>
    <row r="153" spans="2:10" ht="24.75" customHeight="1" hidden="1" outlineLevel="1">
      <c r="B153" s="176"/>
      <c r="C153" s="175"/>
      <c r="D153" s="178"/>
      <c r="E153" s="306">
        <f t="shared" si="3"/>
      </c>
      <c r="F153" s="179"/>
      <c r="G153" s="105">
        <f t="shared" si="2"/>
        <v>0</v>
      </c>
      <c r="J153" s="52"/>
    </row>
    <row r="154" spans="2:10" ht="24.75" customHeight="1" hidden="1" outlineLevel="1">
      <c r="B154" s="176"/>
      <c r="C154" s="175"/>
      <c r="D154" s="178"/>
      <c r="E154" s="306">
        <f t="shared" si="3"/>
      </c>
      <c r="F154" s="179"/>
      <c r="G154" s="105">
        <f t="shared" si="2"/>
        <v>0</v>
      </c>
      <c r="J154" s="52"/>
    </row>
    <row r="155" spans="2:10" ht="24.75" customHeight="1" hidden="1" outlineLevel="1">
      <c r="B155" s="176"/>
      <c r="C155" s="175"/>
      <c r="D155" s="178"/>
      <c r="E155" s="306">
        <f t="shared" si="3"/>
      </c>
      <c r="F155" s="179"/>
      <c r="G155" s="105">
        <f t="shared" si="2"/>
        <v>0</v>
      </c>
      <c r="J155" s="52"/>
    </row>
    <row r="156" spans="2:10" ht="24.75" customHeight="1" hidden="1" outlineLevel="1">
      <c r="B156" s="176"/>
      <c r="C156" s="175"/>
      <c r="D156" s="178"/>
      <c r="E156" s="306">
        <f t="shared" si="3"/>
      </c>
      <c r="F156" s="179"/>
      <c r="G156" s="105">
        <f t="shared" si="2"/>
        <v>0</v>
      </c>
      <c r="J156" s="52"/>
    </row>
    <row r="157" spans="2:10" ht="24.75" customHeight="1">
      <c r="B157" s="176"/>
      <c r="C157" s="175"/>
      <c r="D157" s="178"/>
      <c r="E157" s="306">
        <f t="shared" si="3"/>
      </c>
      <c r="F157" s="179"/>
      <c r="G157" s="105">
        <f t="shared" si="2"/>
        <v>0</v>
      </c>
      <c r="J157" s="52"/>
    </row>
    <row r="158" spans="2:10" ht="24.75" customHeight="1">
      <c r="B158" s="53"/>
      <c r="C158" s="53"/>
      <c r="D158" s="54"/>
      <c r="E158" s="54"/>
      <c r="F158" s="57"/>
      <c r="G158" s="106">
        <f>SUM(G118:G157)</f>
        <v>0</v>
      </c>
      <c r="J158" s="52"/>
    </row>
    <row r="159" spans="1:11" ht="25.5" customHeight="1">
      <c r="A159" s="41"/>
      <c r="B159" s="94" t="s">
        <v>219</v>
      </c>
      <c r="C159" s="300"/>
      <c r="D159" s="301"/>
      <c r="E159" s="61"/>
      <c r="F159" s="61"/>
      <c r="G159" s="61"/>
      <c r="H159" s="61"/>
      <c r="J159" s="52"/>
      <c r="K159" s="52"/>
    </row>
    <row r="160" spans="1:11" ht="12.75" customHeight="1">
      <c r="A160" s="41"/>
      <c r="B160" s="41"/>
      <c r="C160" s="300"/>
      <c r="D160" s="301"/>
      <c r="E160" s="61"/>
      <c r="F160" s="61"/>
      <c r="G160" s="61"/>
      <c r="H160" s="61"/>
      <c r="J160" s="52"/>
      <c r="K160" s="52"/>
    </row>
    <row r="161" spans="1:10" ht="24.75" customHeight="1">
      <c r="A161" s="41"/>
      <c r="B161" s="47" t="s">
        <v>91</v>
      </c>
      <c r="C161" s="47" t="s">
        <v>77</v>
      </c>
      <c r="D161" s="47" t="s">
        <v>86</v>
      </c>
      <c r="E161" s="47" t="s">
        <v>233</v>
      </c>
      <c r="F161" s="47" t="s">
        <v>87</v>
      </c>
      <c r="G161" s="47" t="s">
        <v>84</v>
      </c>
      <c r="H161" s="41"/>
      <c r="J161" s="52"/>
    </row>
    <row r="162" spans="1:10" s="290" customFormat="1" ht="25.5">
      <c r="A162" s="298"/>
      <c r="B162" s="289" t="s">
        <v>93</v>
      </c>
      <c r="C162" s="289" t="s">
        <v>229</v>
      </c>
      <c r="D162" s="289" t="s">
        <v>220</v>
      </c>
      <c r="E162" s="305" t="s">
        <v>234</v>
      </c>
      <c r="F162" s="305" t="s">
        <v>235</v>
      </c>
      <c r="G162" s="289" t="s">
        <v>90</v>
      </c>
      <c r="H162" s="298"/>
      <c r="J162" s="291"/>
    </row>
    <row r="163" spans="1:10" ht="25.5">
      <c r="A163" s="41"/>
      <c r="B163" s="292" t="s">
        <v>221</v>
      </c>
      <c r="C163" s="175"/>
      <c r="D163" s="178"/>
      <c r="E163" s="307"/>
      <c r="F163" s="308"/>
      <c r="G163" s="105">
        <f>D163*E163*F163</f>
        <v>0</v>
      </c>
      <c r="H163" s="190" t="s">
        <v>158</v>
      </c>
      <c r="J163" s="52"/>
    </row>
    <row r="164" spans="1:10" ht="25.5">
      <c r="A164" s="41"/>
      <c r="B164" s="292" t="s">
        <v>221</v>
      </c>
      <c r="C164" s="175"/>
      <c r="D164" s="178"/>
      <c r="E164" s="307"/>
      <c r="F164" s="308"/>
      <c r="G164" s="105">
        <f aca="true" t="shared" si="4" ref="G164:G202">D164*E164*F164</f>
        <v>0</v>
      </c>
      <c r="H164" s="190" t="s">
        <v>158</v>
      </c>
      <c r="J164" s="52"/>
    </row>
    <row r="165" spans="1:10" ht="25.5">
      <c r="A165" s="41"/>
      <c r="B165" s="292" t="s">
        <v>221</v>
      </c>
      <c r="C165" s="175"/>
      <c r="D165" s="178"/>
      <c r="E165" s="307"/>
      <c r="F165" s="308"/>
      <c r="G165" s="105">
        <f t="shared" si="4"/>
        <v>0</v>
      </c>
      <c r="H165" s="190" t="s">
        <v>158</v>
      </c>
      <c r="J165" s="52"/>
    </row>
    <row r="166" spans="1:10" ht="25.5">
      <c r="A166" s="41"/>
      <c r="B166" s="292" t="s">
        <v>221</v>
      </c>
      <c r="C166" s="175"/>
      <c r="D166" s="178"/>
      <c r="E166" s="307"/>
      <c r="F166" s="308"/>
      <c r="G166" s="105">
        <f t="shared" si="4"/>
        <v>0</v>
      </c>
      <c r="H166" s="190" t="s">
        <v>158</v>
      </c>
      <c r="J166" s="52"/>
    </row>
    <row r="167" spans="1:10" ht="25.5">
      <c r="A167" s="41"/>
      <c r="B167" s="292" t="s">
        <v>221</v>
      </c>
      <c r="C167" s="175"/>
      <c r="D167" s="178"/>
      <c r="E167" s="307"/>
      <c r="F167" s="308"/>
      <c r="G167" s="105">
        <f t="shared" si="4"/>
        <v>0</v>
      </c>
      <c r="H167" s="190" t="s">
        <v>158</v>
      </c>
      <c r="J167" s="52"/>
    </row>
    <row r="168" spans="1:10" ht="25.5">
      <c r="A168" s="41"/>
      <c r="B168" s="292" t="s">
        <v>221</v>
      </c>
      <c r="C168" s="175"/>
      <c r="D168" s="178"/>
      <c r="E168" s="307"/>
      <c r="F168" s="308"/>
      <c r="G168" s="105">
        <f t="shared" si="4"/>
        <v>0</v>
      </c>
      <c r="H168" s="190" t="s">
        <v>158</v>
      </c>
      <c r="J168" s="52"/>
    </row>
    <row r="169" spans="1:10" ht="25.5">
      <c r="A169" s="41"/>
      <c r="B169" s="292" t="s">
        <v>221</v>
      </c>
      <c r="C169" s="175"/>
      <c r="D169" s="178"/>
      <c r="E169" s="307"/>
      <c r="F169" s="308"/>
      <c r="G169" s="105">
        <f t="shared" si="4"/>
        <v>0</v>
      </c>
      <c r="H169" s="190" t="s">
        <v>158</v>
      </c>
      <c r="J169" s="52"/>
    </row>
    <row r="170" spans="1:10" ht="25.5" collapsed="1">
      <c r="A170" s="41"/>
      <c r="B170" s="292" t="s">
        <v>221</v>
      </c>
      <c r="C170" s="175"/>
      <c r="D170" s="178"/>
      <c r="E170" s="307"/>
      <c r="F170" s="308"/>
      <c r="G170" s="105">
        <f t="shared" si="4"/>
        <v>0</v>
      </c>
      <c r="H170" s="190" t="s">
        <v>158</v>
      </c>
      <c r="J170" s="52"/>
    </row>
    <row r="171" spans="1:10" ht="25.5" hidden="1" outlineLevel="1">
      <c r="A171" s="41"/>
      <c r="B171" s="292" t="s">
        <v>221</v>
      </c>
      <c r="C171" s="175"/>
      <c r="D171" s="178"/>
      <c r="E171" s="307"/>
      <c r="F171" s="308"/>
      <c r="G171" s="105">
        <f t="shared" si="4"/>
        <v>0</v>
      </c>
      <c r="H171" s="190" t="s">
        <v>158</v>
      </c>
      <c r="J171" s="52"/>
    </row>
    <row r="172" spans="1:10" ht="25.5" hidden="1" outlineLevel="1">
      <c r="A172" s="41"/>
      <c r="B172" s="292" t="s">
        <v>221</v>
      </c>
      <c r="C172" s="175"/>
      <c r="D172" s="178"/>
      <c r="E172" s="307"/>
      <c r="F172" s="308"/>
      <c r="G172" s="105">
        <f t="shared" si="4"/>
        <v>0</v>
      </c>
      <c r="H172" s="190" t="s">
        <v>158</v>
      </c>
      <c r="J172" s="52"/>
    </row>
    <row r="173" spans="1:10" ht="25.5" hidden="1" outlineLevel="1">
      <c r="A173" s="41"/>
      <c r="B173" s="292" t="s">
        <v>221</v>
      </c>
      <c r="C173" s="175"/>
      <c r="D173" s="178"/>
      <c r="E173" s="307"/>
      <c r="F173" s="308"/>
      <c r="G173" s="105">
        <f t="shared" si="4"/>
        <v>0</v>
      </c>
      <c r="H173" s="190" t="s">
        <v>158</v>
      </c>
      <c r="J173" s="52"/>
    </row>
    <row r="174" spans="1:10" ht="25.5" hidden="1" outlineLevel="1">
      <c r="A174" s="41"/>
      <c r="B174" s="292" t="s">
        <v>221</v>
      </c>
      <c r="C174" s="175"/>
      <c r="D174" s="178"/>
      <c r="E174" s="307"/>
      <c r="F174" s="308"/>
      <c r="G174" s="105">
        <f t="shared" si="4"/>
        <v>0</v>
      </c>
      <c r="H174" s="190" t="s">
        <v>158</v>
      </c>
      <c r="J174" s="52"/>
    </row>
    <row r="175" spans="1:10" ht="25.5" hidden="1" outlineLevel="1">
      <c r="A175" s="41"/>
      <c r="B175" s="292" t="s">
        <v>221</v>
      </c>
      <c r="C175" s="175"/>
      <c r="D175" s="178"/>
      <c r="E175" s="307"/>
      <c r="F175" s="308"/>
      <c r="G175" s="105">
        <f t="shared" si="4"/>
        <v>0</v>
      </c>
      <c r="H175" s="190" t="s">
        <v>158</v>
      </c>
      <c r="J175" s="52"/>
    </row>
    <row r="176" spans="1:10" ht="25.5" hidden="1" outlineLevel="1">
      <c r="A176" s="41"/>
      <c r="B176" s="292" t="s">
        <v>221</v>
      </c>
      <c r="C176" s="175"/>
      <c r="D176" s="178"/>
      <c r="E176" s="307"/>
      <c r="F176" s="308"/>
      <c r="G176" s="105">
        <f t="shared" si="4"/>
        <v>0</v>
      </c>
      <c r="H176" s="190" t="s">
        <v>158</v>
      </c>
      <c r="J176" s="52"/>
    </row>
    <row r="177" spans="1:10" ht="25.5" hidden="1" outlineLevel="1">
      <c r="A177" s="41"/>
      <c r="B177" s="292" t="s">
        <v>221</v>
      </c>
      <c r="C177" s="175"/>
      <c r="D177" s="178"/>
      <c r="E177" s="307"/>
      <c r="F177" s="308"/>
      <c r="G177" s="105">
        <f t="shared" si="4"/>
        <v>0</v>
      </c>
      <c r="H177" s="190" t="s">
        <v>158</v>
      </c>
      <c r="J177" s="52"/>
    </row>
    <row r="178" spans="1:10" ht="25.5" hidden="1" outlineLevel="1">
      <c r="A178" s="41"/>
      <c r="B178" s="292" t="s">
        <v>221</v>
      </c>
      <c r="C178" s="175"/>
      <c r="D178" s="178"/>
      <c r="E178" s="307"/>
      <c r="F178" s="308"/>
      <c r="G178" s="105">
        <f t="shared" si="4"/>
        <v>0</v>
      </c>
      <c r="H178" s="190" t="s">
        <v>158</v>
      </c>
      <c r="J178" s="52"/>
    </row>
    <row r="179" spans="1:10" ht="25.5" hidden="1" outlineLevel="1">
      <c r="A179" s="41"/>
      <c r="B179" s="292" t="s">
        <v>221</v>
      </c>
      <c r="C179" s="175"/>
      <c r="D179" s="178"/>
      <c r="E179" s="307"/>
      <c r="F179" s="308"/>
      <c r="G179" s="105">
        <f t="shared" si="4"/>
        <v>0</v>
      </c>
      <c r="H179" s="190" t="s">
        <v>158</v>
      </c>
      <c r="J179" s="52"/>
    </row>
    <row r="180" spans="1:10" ht="25.5" hidden="1" outlineLevel="1">
      <c r="A180" s="41"/>
      <c r="B180" s="292" t="s">
        <v>221</v>
      </c>
      <c r="C180" s="175"/>
      <c r="D180" s="178"/>
      <c r="E180" s="307"/>
      <c r="F180" s="308"/>
      <c r="G180" s="105">
        <f t="shared" si="4"/>
        <v>0</v>
      </c>
      <c r="H180" s="190" t="s">
        <v>158</v>
      </c>
      <c r="J180" s="52"/>
    </row>
    <row r="181" spans="1:10" ht="25.5" collapsed="1">
      <c r="A181" s="41"/>
      <c r="B181" s="292" t="s">
        <v>221</v>
      </c>
      <c r="C181" s="175"/>
      <c r="D181" s="178"/>
      <c r="E181" s="307"/>
      <c r="F181" s="308"/>
      <c r="G181" s="105">
        <f t="shared" si="4"/>
        <v>0</v>
      </c>
      <c r="H181" s="190" t="s">
        <v>158</v>
      </c>
      <c r="J181" s="52"/>
    </row>
    <row r="182" spans="1:10" ht="25.5" hidden="1" outlineLevel="1">
      <c r="A182" s="41"/>
      <c r="B182" s="292" t="s">
        <v>221</v>
      </c>
      <c r="C182" s="175"/>
      <c r="D182" s="178"/>
      <c r="E182" s="307"/>
      <c r="F182" s="308"/>
      <c r="G182" s="105">
        <f t="shared" si="4"/>
        <v>0</v>
      </c>
      <c r="H182" s="190" t="s">
        <v>158</v>
      </c>
      <c r="J182" s="52"/>
    </row>
    <row r="183" spans="1:10" ht="25.5" hidden="1" outlineLevel="1">
      <c r="A183" s="41"/>
      <c r="B183" s="292" t="s">
        <v>221</v>
      </c>
      <c r="C183" s="175"/>
      <c r="D183" s="178"/>
      <c r="E183" s="307"/>
      <c r="F183" s="308"/>
      <c r="G183" s="105">
        <f t="shared" si="4"/>
        <v>0</v>
      </c>
      <c r="H183" s="190" t="s">
        <v>158</v>
      </c>
      <c r="J183" s="52"/>
    </row>
    <row r="184" spans="1:10" ht="25.5" hidden="1" outlineLevel="1">
      <c r="A184" s="41"/>
      <c r="B184" s="292" t="s">
        <v>221</v>
      </c>
      <c r="C184" s="175"/>
      <c r="D184" s="178"/>
      <c r="E184" s="307"/>
      <c r="F184" s="308"/>
      <c r="G184" s="105">
        <f t="shared" si="4"/>
        <v>0</v>
      </c>
      <c r="H184" s="190" t="s">
        <v>158</v>
      </c>
      <c r="J184" s="52"/>
    </row>
    <row r="185" spans="1:10" ht="25.5" hidden="1" outlineLevel="1">
      <c r="A185" s="41"/>
      <c r="B185" s="292" t="s">
        <v>221</v>
      </c>
      <c r="C185" s="175"/>
      <c r="D185" s="178"/>
      <c r="E185" s="307"/>
      <c r="F185" s="308"/>
      <c r="G185" s="105">
        <f t="shared" si="4"/>
        <v>0</v>
      </c>
      <c r="H185" s="190" t="s">
        <v>158</v>
      </c>
      <c r="J185" s="52"/>
    </row>
    <row r="186" spans="1:10" ht="25.5" hidden="1" outlineLevel="1">
      <c r="A186" s="41"/>
      <c r="B186" s="292" t="s">
        <v>221</v>
      </c>
      <c r="C186" s="175"/>
      <c r="D186" s="178"/>
      <c r="E186" s="307"/>
      <c r="F186" s="308"/>
      <c r="G186" s="105">
        <f t="shared" si="4"/>
        <v>0</v>
      </c>
      <c r="H186" s="190" t="s">
        <v>158</v>
      </c>
      <c r="J186" s="52"/>
    </row>
    <row r="187" spans="1:10" ht="25.5" hidden="1" outlineLevel="1">
      <c r="A187" s="41"/>
      <c r="B187" s="292" t="s">
        <v>221</v>
      </c>
      <c r="C187" s="175"/>
      <c r="D187" s="178"/>
      <c r="E187" s="307"/>
      <c r="F187" s="308"/>
      <c r="G187" s="105">
        <f t="shared" si="4"/>
        <v>0</v>
      </c>
      <c r="H187" s="190" t="s">
        <v>158</v>
      </c>
      <c r="J187" s="52"/>
    </row>
    <row r="188" spans="1:10" ht="25.5" hidden="1" outlineLevel="1">
      <c r="A188" s="41"/>
      <c r="B188" s="292" t="s">
        <v>221</v>
      </c>
      <c r="C188" s="175"/>
      <c r="D188" s="178"/>
      <c r="E188" s="307"/>
      <c r="F188" s="308"/>
      <c r="G188" s="105">
        <f t="shared" si="4"/>
        <v>0</v>
      </c>
      <c r="H188" s="190" t="s">
        <v>158</v>
      </c>
      <c r="J188" s="52"/>
    </row>
    <row r="189" spans="1:10" ht="25.5" hidden="1" outlineLevel="1">
      <c r="A189" s="41"/>
      <c r="B189" s="292" t="s">
        <v>221</v>
      </c>
      <c r="C189" s="175"/>
      <c r="D189" s="178"/>
      <c r="E189" s="307"/>
      <c r="F189" s="308"/>
      <c r="G189" s="105">
        <f t="shared" si="4"/>
        <v>0</v>
      </c>
      <c r="H189" s="190" t="s">
        <v>158</v>
      </c>
      <c r="J189" s="52"/>
    </row>
    <row r="190" spans="1:10" ht="25.5" hidden="1" outlineLevel="1">
      <c r="A190" s="41"/>
      <c r="B190" s="292" t="s">
        <v>221</v>
      </c>
      <c r="C190" s="175"/>
      <c r="D190" s="178"/>
      <c r="E190" s="307"/>
      <c r="F190" s="308"/>
      <c r="G190" s="105">
        <f t="shared" si="4"/>
        <v>0</v>
      </c>
      <c r="H190" s="190" t="s">
        <v>158</v>
      </c>
      <c r="J190" s="52"/>
    </row>
    <row r="191" spans="1:10" ht="25.5" hidden="1" outlineLevel="1">
      <c r="A191" s="41"/>
      <c r="B191" s="292" t="s">
        <v>221</v>
      </c>
      <c r="C191" s="175"/>
      <c r="D191" s="178"/>
      <c r="E191" s="307"/>
      <c r="F191" s="308"/>
      <c r="G191" s="105">
        <f t="shared" si="4"/>
        <v>0</v>
      </c>
      <c r="H191" s="190" t="s">
        <v>158</v>
      </c>
      <c r="J191" s="52"/>
    </row>
    <row r="192" spans="1:10" ht="25.5" collapsed="1">
      <c r="A192" s="41"/>
      <c r="B192" s="292" t="s">
        <v>221</v>
      </c>
      <c r="C192" s="175"/>
      <c r="D192" s="178"/>
      <c r="E192" s="307"/>
      <c r="F192" s="308"/>
      <c r="G192" s="105">
        <f t="shared" si="4"/>
        <v>0</v>
      </c>
      <c r="H192" s="190" t="s">
        <v>158</v>
      </c>
      <c r="J192" s="52"/>
    </row>
    <row r="193" spans="1:10" ht="25.5" hidden="1" outlineLevel="1">
      <c r="A193" s="41"/>
      <c r="B193" s="292" t="s">
        <v>221</v>
      </c>
      <c r="C193" s="175"/>
      <c r="D193" s="178"/>
      <c r="E193" s="307"/>
      <c r="F193" s="308"/>
      <c r="G193" s="105">
        <f t="shared" si="4"/>
        <v>0</v>
      </c>
      <c r="H193" s="190" t="s">
        <v>158</v>
      </c>
      <c r="J193" s="52"/>
    </row>
    <row r="194" spans="1:10" ht="25.5" hidden="1" outlineLevel="1">
      <c r="A194" s="41"/>
      <c r="B194" s="292" t="s">
        <v>221</v>
      </c>
      <c r="C194" s="175"/>
      <c r="D194" s="178"/>
      <c r="E194" s="307"/>
      <c r="F194" s="308"/>
      <c r="G194" s="105">
        <f t="shared" si="4"/>
        <v>0</v>
      </c>
      <c r="H194" s="190" t="s">
        <v>158</v>
      </c>
      <c r="J194" s="52"/>
    </row>
    <row r="195" spans="1:10" ht="25.5" hidden="1" outlineLevel="1">
      <c r="A195" s="41"/>
      <c r="B195" s="292" t="s">
        <v>221</v>
      </c>
      <c r="C195" s="175"/>
      <c r="D195" s="178"/>
      <c r="E195" s="307"/>
      <c r="F195" s="308"/>
      <c r="G195" s="105">
        <f t="shared" si="4"/>
        <v>0</v>
      </c>
      <c r="H195" s="190" t="s">
        <v>158</v>
      </c>
      <c r="J195" s="52"/>
    </row>
    <row r="196" spans="1:10" ht="25.5" hidden="1" outlineLevel="1">
      <c r="A196" s="41"/>
      <c r="B196" s="292" t="s">
        <v>221</v>
      </c>
      <c r="C196" s="175"/>
      <c r="D196" s="178"/>
      <c r="E196" s="307"/>
      <c r="F196" s="308"/>
      <c r="G196" s="105">
        <f t="shared" si="4"/>
        <v>0</v>
      </c>
      <c r="H196" s="190" t="s">
        <v>158</v>
      </c>
      <c r="J196" s="52"/>
    </row>
    <row r="197" spans="1:10" ht="25.5" hidden="1" outlineLevel="1">
      <c r="A197" s="41"/>
      <c r="B197" s="292" t="s">
        <v>221</v>
      </c>
      <c r="C197" s="175"/>
      <c r="D197" s="178"/>
      <c r="E197" s="307"/>
      <c r="F197" s="308"/>
      <c r="G197" s="105">
        <f t="shared" si="4"/>
        <v>0</v>
      </c>
      <c r="H197" s="190" t="s">
        <v>158</v>
      </c>
      <c r="J197" s="52"/>
    </row>
    <row r="198" spans="1:10" ht="25.5" hidden="1" outlineLevel="1">
      <c r="A198" s="41"/>
      <c r="B198" s="292" t="s">
        <v>221</v>
      </c>
      <c r="C198" s="175"/>
      <c r="D198" s="178"/>
      <c r="E198" s="307"/>
      <c r="F198" s="308"/>
      <c r="G198" s="105">
        <f t="shared" si="4"/>
        <v>0</v>
      </c>
      <c r="H198" s="190" t="s">
        <v>158</v>
      </c>
      <c r="J198" s="52"/>
    </row>
    <row r="199" spans="1:10" ht="25.5" hidden="1" outlineLevel="1">
      <c r="A199" s="41"/>
      <c r="B199" s="292" t="s">
        <v>221</v>
      </c>
      <c r="C199" s="175"/>
      <c r="D199" s="178"/>
      <c r="E199" s="307"/>
      <c r="F199" s="308"/>
      <c r="G199" s="105">
        <f t="shared" si="4"/>
        <v>0</v>
      </c>
      <c r="H199" s="190" t="s">
        <v>158</v>
      </c>
      <c r="J199" s="52"/>
    </row>
    <row r="200" spans="1:10" ht="25.5" hidden="1" outlineLevel="1">
      <c r="A200" s="41"/>
      <c r="B200" s="292" t="s">
        <v>221</v>
      </c>
      <c r="C200" s="175"/>
      <c r="D200" s="178"/>
      <c r="E200" s="307"/>
      <c r="F200" s="308"/>
      <c r="G200" s="105">
        <f t="shared" si="4"/>
        <v>0</v>
      </c>
      <c r="H200" s="190" t="s">
        <v>158</v>
      </c>
      <c r="J200" s="52"/>
    </row>
    <row r="201" spans="1:10" ht="25.5" hidden="1" outlineLevel="1">
      <c r="A201" s="41"/>
      <c r="B201" s="292" t="s">
        <v>221</v>
      </c>
      <c r="C201" s="175"/>
      <c r="D201" s="178"/>
      <c r="E201" s="307"/>
      <c r="F201" s="308"/>
      <c r="G201" s="105">
        <f t="shared" si="4"/>
        <v>0</v>
      </c>
      <c r="H201" s="190" t="s">
        <v>158</v>
      </c>
      <c r="J201" s="52"/>
    </row>
    <row r="202" spans="1:10" ht="25.5">
      <c r="A202" s="41"/>
      <c r="B202" s="292" t="s">
        <v>221</v>
      </c>
      <c r="C202" s="175"/>
      <c r="D202" s="178"/>
      <c r="E202" s="307"/>
      <c r="F202" s="308"/>
      <c r="G202" s="105">
        <f t="shared" si="4"/>
        <v>0</v>
      </c>
      <c r="H202" s="190" t="s">
        <v>158</v>
      </c>
      <c r="J202" s="52"/>
    </row>
    <row r="203" spans="1:10" ht="24.75" customHeight="1">
      <c r="A203" s="41"/>
      <c r="B203" s="53"/>
      <c r="C203" s="53"/>
      <c r="D203" s="54"/>
      <c r="E203" s="54"/>
      <c r="F203" s="57"/>
      <c r="G203" s="106">
        <f>SUM(G163:G202)</f>
        <v>0</v>
      </c>
      <c r="H203" s="41"/>
      <c r="J203" s="52"/>
    </row>
    <row r="204" spans="2:11" ht="15.75">
      <c r="B204" s="48" t="s">
        <v>159</v>
      </c>
      <c r="C204" s="51"/>
      <c r="D204" s="51"/>
      <c r="E204" s="34"/>
      <c r="F204" s="34"/>
      <c r="G204" s="34"/>
      <c r="I204" s="50"/>
      <c r="J204" s="58"/>
      <c r="K204" s="58"/>
    </row>
    <row r="205" spans="6:11" ht="9.75" customHeight="1">
      <c r="F205" s="59"/>
      <c r="G205" s="59"/>
      <c r="I205" s="51"/>
      <c r="J205" s="52"/>
      <c r="K205" s="52"/>
    </row>
    <row r="206" spans="2:13" ht="34.5" customHeight="1">
      <c r="B206" s="47" t="s">
        <v>77</v>
      </c>
      <c r="C206" s="47" t="s">
        <v>78</v>
      </c>
      <c r="D206" s="293" t="s">
        <v>148</v>
      </c>
      <c r="E206" s="278" t="s">
        <v>222</v>
      </c>
      <c r="F206" s="47" t="s">
        <v>223</v>
      </c>
      <c r="G206" s="60"/>
      <c r="L206" s="52"/>
      <c r="M206" s="52"/>
    </row>
    <row r="207" spans="2:13" s="38" customFormat="1" ht="25.5">
      <c r="B207" s="289" t="s">
        <v>94</v>
      </c>
      <c r="C207" s="289" t="s">
        <v>117</v>
      </c>
      <c r="D207" s="299" t="s">
        <v>224</v>
      </c>
      <c r="E207" s="513" t="s">
        <v>225</v>
      </c>
      <c r="F207" s="514"/>
      <c r="G207" s="302"/>
      <c r="H207" s="32"/>
      <c r="I207" s="32"/>
      <c r="L207" s="294"/>
      <c r="M207" s="294"/>
    </row>
    <row r="208" spans="2:13" ht="25.5">
      <c r="B208" s="175"/>
      <c r="C208" s="175"/>
      <c r="D208" s="295"/>
      <c r="E208" s="296"/>
      <c r="F208" s="296"/>
      <c r="G208" s="190" t="s">
        <v>158</v>
      </c>
      <c r="L208" s="52"/>
      <c r="M208" s="52"/>
    </row>
    <row r="209" spans="2:13" ht="25.5">
      <c r="B209" s="175"/>
      <c r="C209" s="175"/>
      <c r="D209" s="295"/>
      <c r="E209" s="296"/>
      <c r="F209" s="296"/>
      <c r="G209" s="190" t="s">
        <v>158</v>
      </c>
      <c r="L209" s="52"/>
      <c r="M209" s="52"/>
    </row>
    <row r="210" spans="2:13" ht="25.5">
      <c r="B210" s="175"/>
      <c r="C210" s="175"/>
      <c r="D210" s="295"/>
      <c r="E210" s="296"/>
      <c r="F210" s="296"/>
      <c r="G210" s="190" t="s">
        <v>158</v>
      </c>
      <c r="L210" s="52"/>
      <c r="M210" s="52"/>
    </row>
    <row r="211" spans="2:13" ht="25.5">
      <c r="B211" s="175"/>
      <c r="C211" s="175"/>
      <c r="D211" s="295"/>
      <c r="E211" s="296"/>
      <c r="F211" s="296"/>
      <c r="G211" s="190" t="s">
        <v>158</v>
      </c>
      <c r="L211" s="52"/>
      <c r="M211" s="52"/>
    </row>
    <row r="212" spans="2:13" ht="25.5">
      <c r="B212" s="175"/>
      <c r="C212" s="175"/>
      <c r="D212" s="295"/>
      <c r="E212" s="296"/>
      <c r="F212" s="296"/>
      <c r="G212" s="190" t="s">
        <v>158</v>
      </c>
      <c r="L212" s="52"/>
      <c r="M212" s="52"/>
    </row>
    <row r="213" spans="2:13" ht="25.5">
      <c r="B213" s="175"/>
      <c r="C213" s="175"/>
      <c r="D213" s="295"/>
      <c r="E213" s="296"/>
      <c r="F213" s="296"/>
      <c r="G213" s="190" t="s">
        <v>158</v>
      </c>
      <c r="L213" s="52"/>
      <c r="M213" s="52"/>
    </row>
    <row r="214" spans="2:13" ht="25.5">
      <c r="B214" s="175"/>
      <c r="C214" s="175"/>
      <c r="D214" s="295"/>
      <c r="E214" s="296"/>
      <c r="F214" s="296"/>
      <c r="G214" s="190" t="s">
        <v>158</v>
      </c>
      <c r="L214" s="52"/>
      <c r="M214" s="52"/>
    </row>
    <row r="215" spans="2:13" ht="25.5" collapsed="1">
      <c r="B215" s="175"/>
      <c r="C215" s="175"/>
      <c r="D215" s="295"/>
      <c r="E215" s="296"/>
      <c r="F215" s="296"/>
      <c r="G215" s="190" t="s">
        <v>158</v>
      </c>
      <c r="L215" s="52"/>
      <c r="M215" s="52"/>
    </row>
    <row r="216" spans="2:13" ht="14.25" customHeight="1" hidden="1" outlineLevel="1">
      <c r="B216" s="175"/>
      <c r="C216" s="175"/>
      <c r="D216" s="295"/>
      <c r="E216" s="296"/>
      <c r="F216" s="296"/>
      <c r="G216" s="190" t="s">
        <v>158</v>
      </c>
      <c r="L216" s="52"/>
      <c r="M216" s="52"/>
    </row>
    <row r="217" spans="2:13" ht="14.25" customHeight="1" hidden="1" outlineLevel="1">
      <c r="B217" s="175"/>
      <c r="C217" s="175"/>
      <c r="D217" s="295"/>
      <c r="E217" s="296"/>
      <c r="F217" s="296"/>
      <c r="G217" s="190" t="s">
        <v>158</v>
      </c>
      <c r="L217" s="52"/>
      <c r="M217" s="52"/>
    </row>
    <row r="218" spans="2:13" ht="14.25" customHeight="1" hidden="1" outlineLevel="1">
      <c r="B218" s="175"/>
      <c r="C218" s="175"/>
      <c r="D218" s="295"/>
      <c r="E218" s="296"/>
      <c r="F218" s="296"/>
      <c r="G218" s="190" t="s">
        <v>158</v>
      </c>
      <c r="L218" s="52"/>
      <c r="M218" s="52"/>
    </row>
    <row r="219" spans="2:13" ht="14.25" customHeight="1" hidden="1" outlineLevel="1">
      <c r="B219" s="175"/>
      <c r="C219" s="175"/>
      <c r="D219" s="295"/>
      <c r="E219" s="296"/>
      <c r="F219" s="296"/>
      <c r="G219" s="190" t="s">
        <v>158</v>
      </c>
      <c r="L219" s="52"/>
      <c r="M219" s="52"/>
    </row>
    <row r="220" spans="2:13" ht="14.25" customHeight="1" hidden="1" outlineLevel="1">
      <c r="B220" s="175"/>
      <c r="C220" s="175"/>
      <c r="D220" s="295"/>
      <c r="E220" s="296"/>
      <c r="F220" s="296"/>
      <c r="G220" s="190" t="s">
        <v>158</v>
      </c>
      <c r="L220" s="52"/>
      <c r="M220" s="52"/>
    </row>
    <row r="221" spans="2:13" ht="14.25" customHeight="1" hidden="1" outlineLevel="1">
      <c r="B221" s="175"/>
      <c r="C221" s="175"/>
      <c r="D221" s="295"/>
      <c r="E221" s="296"/>
      <c r="F221" s="296"/>
      <c r="G221" s="190" t="s">
        <v>158</v>
      </c>
      <c r="L221" s="52"/>
      <c r="M221" s="52"/>
    </row>
    <row r="222" spans="2:13" ht="14.25" customHeight="1" hidden="1" outlineLevel="1">
      <c r="B222" s="175"/>
      <c r="C222" s="175"/>
      <c r="D222" s="295"/>
      <c r="E222" s="296"/>
      <c r="F222" s="296"/>
      <c r="G222" s="190" t="s">
        <v>158</v>
      </c>
      <c r="L222" s="52"/>
      <c r="M222" s="52"/>
    </row>
    <row r="223" spans="2:13" ht="14.25" customHeight="1" hidden="1" outlineLevel="1">
      <c r="B223" s="175"/>
      <c r="C223" s="175"/>
      <c r="D223" s="295"/>
      <c r="E223" s="296"/>
      <c r="F223" s="296"/>
      <c r="G223" s="190" t="s">
        <v>158</v>
      </c>
      <c r="L223" s="52"/>
      <c r="M223" s="52"/>
    </row>
    <row r="224" spans="2:13" ht="14.25" customHeight="1" hidden="1" outlineLevel="1">
      <c r="B224" s="175"/>
      <c r="C224" s="175"/>
      <c r="D224" s="295"/>
      <c r="E224" s="296"/>
      <c r="F224" s="296"/>
      <c r="G224" s="190" t="s">
        <v>158</v>
      </c>
      <c r="L224" s="52"/>
      <c r="M224" s="52"/>
    </row>
    <row r="225" spans="2:13" ht="14.25" customHeight="1" hidden="1" outlineLevel="1">
      <c r="B225" s="175"/>
      <c r="C225" s="175"/>
      <c r="D225" s="295"/>
      <c r="E225" s="296"/>
      <c r="F225" s="296"/>
      <c r="G225" s="190" t="s">
        <v>158</v>
      </c>
      <c r="L225" s="52"/>
      <c r="M225" s="52"/>
    </row>
    <row r="226" spans="2:13" ht="25.5" collapsed="1">
      <c r="B226" s="175"/>
      <c r="C226" s="175"/>
      <c r="D226" s="295"/>
      <c r="E226" s="296"/>
      <c r="F226" s="296"/>
      <c r="G226" s="190" t="s">
        <v>158</v>
      </c>
      <c r="L226" s="52"/>
      <c r="M226" s="52"/>
    </row>
    <row r="227" spans="2:13" ht="14.25" customHeight="1" hidden="1" outlineLevel="1">
      <c r="B227" s="175"/>
      <c r="C227" s="175"/>
      <c r="D227" s="295"/>
      <c r="E227" s="296"/>
      <c r="F227" s="296"/>
      <c r="G227" s="190" t="s">
        <v>158</v>
      </c>
      <c r="L227" s="52"/>
      <c r="M227" s="52"/>
    </row>
    <row r="228" spans="2:13" ht="14.25" customHeight="1" hidden="1" outlineLevel="1">
      <c r="B228" s="175"/>
      <c r="C228" s="175"/>
      <c r="D228" s="295"/>
      <c r="E228" s="296"/>
      <c r="F228" s="296"/>
      <c r="G228" s="190" t="s">
        <v>158</v>
      </c>
      <c r="L228" s="52"/>
      <c r="M228" s="52"/>
    </row>
    <row r="229" spans="2:13" ht="14.25" customHeight="1" hidden="1" outlineLevel="1">
      <c r="B229" s="175"/>
      <c r="C229" s="175"/>
      <c r="D229" s="295"/>
      <c r="E229" s="296"/>
      <c r="F229" s="296"/>
      <c r="G229" s="190" t="s">
        <v>158</v>
      </c>
      <c r="L229" s="52"/>
      <c r="M229" s="52"/>
    </row>
    <row r="230" spans="2:13" ht="14.25" customHeight="1" hidden="1" outlineLevel="1">
      <c r="B230" s="175"/>
      <c r="C230" s="175"/>
      <c r="D230" s="295"/>
      <c r="E230" s="296"/>
      <c r="F230" s="296"/>
      <c r="G230" s="190" t="s">
        <v>158</v>
      </c>
      <c r="L230" s="52"/>
      <c r="M230" s="52"/>
    </row>
    <row r="231" spans="2:13" ht="14.25" customHeight="1" hidden="1" outlineLevel="1">
      <c r="B231" s="175"/>
      <c r="C231" s="175"/>
      <c r="D231" s="295"/>
      <c r="E231" s="296"/>
      <c r="F231" s="296"/>
      <c r="G231" s="190" t="s">
        <v>158</v>
      </c>
      <c r="L231" s="52"/>
      <c r="M231" s="52"/>
    </row>
    <row r="232" spans="2:13" ht="14.25" customHeight="1" hidden="1" outlineLevel="1">
      <c r="B232" s="175"/>
      <c r="C232" s="175"/>
      <c r="D232" s="295"/>
      <c r="E232" s="296"/>
      <c r="F232" s="296"/>
      <c r="G232" s="190" t="s">
        <v>158</v>
      </c>
      <c r="L232" s="52"/>
      <c r="M232" s="52"/>
    </row>
    <row r="233" spans="2:13" ht="14.25" customHeight="1" hidden="1" outlineLevel="1">
      <c r="B233" s="175"/>
      <c r="C233" s="175"/>
      <c r="D233" s="295"/>
      <c r="E233" s="296"/>
      <c r="F233" s="296"/>
      <c r="G233" s="190" t="s">
        <v>158</v>
      </c>
      <c r="L233" s="52"/>
      <c r="M233" s="52"/>
    </row>
    <row r="234" spans="2:13" ht="14.25" customHeight="1" hidden="1" outlineLevel="1">
      <c r="B234" s="175"/>
      <c r="C234" s="175"/>
      <c r="D234" s="295"/>
      <c r="E234" s="296"/>
      <c r="F234" s="296"/>
      <c r="G234" s="190" t="s">
        <v>158</v>
      </c>
      <c r="L234" s="52"/>
      <c r="M234" s="52"/>
    </row>
    <row r="235" spans="2:13" ht="14.25" customHeight="1" hidden="1" outlineLevel="1">
      <c r="B235" s="175"/>
      <c r="C235" s="175"/>
      <c r="D235" s="295"/>
      <c r="E235" s="296"/>
      <c r="F235" s="296"/>
      <c r="G235" s="190" t="s">
        <v>158</v>
      </c>
      <c r="L235" s="52"/>
      <c r="M235" s="52"/>
    </row>
    <row r="236" spans="2:13" ht="14.25" customHeight="1" hidden="1" outlineLevel="1">
      <c r="B236" s="175"/>
      <c r="C236" s="175"/>
      <c r="D236" s="295"/>
      <c r="E236" s="296"/>
      <c r="F236" s="296"/>
      <c r="G236" s="190" t="s">
        <v>158</v>
      </c>
      <c r="L236" s="52"/>
      <c r="M236" s="52"/>
    </row>
    <row r="237" spans="2:13" ht="25.5" collapsed="1">
      <c r="B237" s="175"/>
      <c r="C237" s="175"/>
      <c r="D237" s="295"/>
      <c r="E237" s="296"/>
      <c r="F237" s="296"/>
      <c r="G237" s="190" t="s">
        <v>158</v>
      </c>
      <c r="L237" s="52"/>
      <c r="M237" s="52"/>
    </row>
    <row r="238" spans="2:13" ht="24.75" customHeight="1" hidden="1" outlineLevel="1">
      <c r="B238" s="175"/>
      <c r="C238" s="175"/>
      <c r="D238" s="295"/>
      <c r="E238" s="296"/>
      <c r="F238" s="296"/>
      <c r="G238" s="57"/>
      <c r="L238" s="52"/>
      <c r="M238" s="52"/>
    </row>
    <row r="239" spans="2:13" ht="24.75" customHeight="1" hidden="1" outlineLevel="1">
      <c r="B239" s="175"/>
      <c r="C239" s="175"/>
      <c r="D239" s="295"/>
      <c r="E239" s="296"/>
      <c r="F239" s="296"/>
      <c r="G239" s="57"/>
      <c r="L239" s="52"/>
      <c r="M239" s="52"/>
    </row>
    <row r="240" spans="2:13" ht="24.75" customHeight="1" hidden="1" outlineLevel="1">
      <c r="B240" s="175"/>
      <c r="C240" s="175"/>
      <c r="D240" s="295"/>
      <c r="E240" s="296"/>
      <c r="F240" s="296"/>
      <c r="G240" s="57"/>
      <c r="L240" s="52"/>
      <c r="M240" s="52"/>
    </row>
    <row r="241" spans="2:13" ht="24.75" customHeight="1" hidden="1" outlineLevel="1">
      <c r="B241" s="175"/>
      <c r="C241" s="175"/>
      <c r="D241" s="295"/>
      <c r="E241" s="296"/>
      <c r="F241" s="296"/>
      <c r="G241" s="57"/>
      <c r="L241" s="52"/>
      <c r="M241" s="52"/>
    </row>
    <row r="242" spans="2:13" ht="24.75" customHeight="1" hidden="1" outlineLevel="1">
      <c r="B242" s="175"/>
      <c r="C242" s="175"/>
      <c r="D242" s="295"/>
      <c r="E242" s="296"/>
      <c r="F242" s="296"/>
      <c r="G242" s="57"/>
      <c r="L242" s="52"/>
      <c r="M242" s="52"/>
    </row>
    <row r="243" spans="2:13" ht="24.75" customHeight="1" hidden="1" outlineLevel="1">
      <c r="B243" s="175"/>
      <c r="C243" s="175"/>
      <c r="D243" s="295"/>
      <c r="E243" s="296"/>
      <c r="F243" s="296"/>
      <c r="G243" s="57"/>
      <c r="L243" s="52"/>
      <c r="M243" s="52"/>
    </row>
    <row r="244" spans="2:13" ht="24.75" customHeight="1" hidden="1" outlineLevel="1">
      <c r="B244" s="175"/>
      <c r="C244" s="175"/>
      <c r="D244" s="295"/>
      <c r="E244" s="296"/>
      <c r="F244" s="296"/>
      <c r="G244" s="57"/>
      <c r="L244" s="52"/>
      <c r="M244" s="52"/>
    </row>
    <row r="245" spans="2:13" ht="24.75" customHeight="1" hidden="1" outlineLevel="1">
      <c r="B245" s="175"/>
      <c r="C245" s="175"/>
      <c r="D245" s="295"/>
      <c r="E245" s="296"/>
      <c r="F245" s="296"/>
      <c r="G245" s="57"/>
      <c r="L245" s="52"/>
      <c r="M245" s="52"/>
    </row>
    <row r="246" spans="2:13" ht="24.75" customHeight="1" hidden="1" outlineLevel="1">
      <c r="B246" s="175"/>
      <c r="C246" s="175"/>
      <c r="D246" s="295"/>
      <c r="E246" s="296"/>
      <c r="F246" s="296"/>
      <c r="G246" s="57"/>
      <c r="L246" s="52"/>
      <c r="M246" s="52"/>
    </row>
    <row r="247" spans="2:13" ht="24.75" customHeight="1" hidden="1" outlineLevel="1">
      <c r="B247" s="175"/>
      <c r="C247" s="175"/>
      <c r="D247" s="295"/>
      <c r="E247" s="296"/>
      <c r="F247" s="296"/>
      <c r="G247" s="57"/>
      <c r="L247" s="52"/>
      <c r="M247" s="52"/>
    </row>
    <row r="248" spans="2:11" ht="24.75" customHeight="1">
      <c r="B248" s="53"/>
      <c r="D248" s="297">
        <f>SUM(D208:D247)</f>
        <v>0</v>
      </c>
      <c r="E248" s="134">
        <f>SUM(E208:E247)</f>
        <v>0</v>
      </c>
      <c r="F248" s="133">
        <f>SUM(F208:F247)</f>
        <v>0</v>
      </c>
      <c r="G248" s="61"/>
      <c r="H248" s="61"/>
      <c r="I248" s="61"/>
      <c r="J248" s="52"/>
      <c r="K248" s="52"/>
    </row>
    <row r="249" spans="2:9" ht="24.75" customHeight="1" hidden="1">
      <c r="B249" s="53"/>
      <c r="C249" s="54"/>
      <c r="D249" s="219">
        <f>F60+G60+H60+G106+E112+G158+D248+G203+E248+F248</f>
        <v>0</v>
      </c>
      <c r="E249" s="219"/>
      <c r="G249" s="128"/>
      <c r="H249" s="41"/>
      <c r="I249" s="41"/>
    </row>
    <row r="250" spans="2:9" ht="14.25" customHeight="1">
      <c r="B250" s="48" t="s">
        <v>170</v>
      </c>
      <c r="C250" s="41"/>
      <c r="D250" s="41"/>
      <c r="E250" s="41"/>
      <c r="F250" s="41"/>
      <c r="G250" s="41"/>
      <c r="H250" s="41"/>
      <c r="I250" s="41"/>
    </row>
    <row r="251" spans="2:5" ht="15">
      <c r="B251" s="220" t="s">
        <v>171</v>
      </c>
      <c r="C251" s="41"/>
      <c r="D251" s="41"/>
      <c r="E251" s="41"/>
    </row>
    <row r="252" ht="27" customHeight="1">
      <c r="B252" s="221" t="str">
        <f>IF($D$249&lt;=50000,"Montant total des dépenses éligibles inférieur à 50 000€ - ce tableau ne doit pas être rempli",IF($D$249&gt;50000,"Montant total des dépenses éligibles supérieur à 50 000€ - ce tableau doit être rempli"))</f>
        <v>Montant total des dépenses éligibles inférieur à 50 000€ - ce tableau ne doit pas être rempli</v>
      </c>
    </row>
    <row r="253" spans="2:5" ht="30.75" customHeight="1">
      <c r="B253" s="47" t="s">
        <v>172</v>
      </c>
      <c r="C253" s="47" t="s">
        <v>78</v>
      </c>
      <c r="D253" s="47" t="s">
        <v>173</v>
      </c>
      <c r="E253" s="82"/>
    </row>
    <row r="254" spans="2:5" ht="24.75" customHeight="1">
      <c r="B254" s="289" t="s">
        <v>174</v>
      </c>
      <c r="C254" s="289" t="s">
        <v>175</v>
      </c>
      <c r="D254" s="289" t="s">
        <v>176</v>
      </c>
      <c r="E254" s="213"/>
    </row>
    <row r="255" spans="2:6" ht="27.75" customHeight="1">
      <c r="B255" s="175"/>
      <c r="C255" s="175"/>
      <c r="D255" s="135"/>
      <c r="E255" s="277"/>
      <c r="F255" s="190" t="s">
        <v>158</v>
      </c>
    </row>
    <row r="256" spans="2:6" ht="27.75" customHeight="1">
      <c r="B256" s="175"/>
      <c r="C256" s="175"/>
      <c r="D256" s="135"/>
      <c r="E256" s="277"/>
      <c r="F256" s="190" t="s">
        <v>158</v>
      </c>
    </row>
    <row r="257" spans="2:6" ht="27.75" customHeight="1">
      <c r="B257" s="175"/>
      <c r="C257" s="175"/>
      <c r="D257" s="135"/>
      <c r="E257" s="277"/>
      <c r="F257" s="190" t="s">
        <v>158</v>
      </c>
    </row>
    <row r="258" spans="2:6" s="41" customFormat="1" ht="25.5" collapsed="1">
      <c r="B258" s="175"/>
      <c r="C258" s="175"/>
      <c r="D258" s="135"/>
      <c r="E258" s="277"/>
      <c r="F258" s="190" t="s">
        <v>158</v>
      </c>
    </row>
    <row r="259" spans="2:6" s="41" customFormat="1" ht="25.5" hidden="1" outlineLevel="1">
      <c r="B259" s="175"/>
      <c r="C259" s="175"/>
      <c r="D259" s="135"/>
      <c r="E259" s="277"/>
      <c r="F259" s="190" t="s">
        <v>158</v>
      </c>
    </row>
    <row r="260" spans="2:6" ht="25.5" hidden="1" outlineLevel="1">
      <c r="B260" s="175"/>
      <c r="C260" s="175"/>
      <c r="D260" s="135"/>
      <c r="E260" s="277"/>
      <c r="F260" s="190" t="s">
        <v>158</v>
      </c>
    </row>
    <row r="261" spans="2:6" ht="25.5" hidden="1" outlineLevel="1">
      <c r="B261" s="175"/>
      <c r="C261" s="175"/>
      <c r="D261" s="135"/>
      <c r="E261" s="277"/>
      <c r="F261" s="190" t="s">
        <v>158</v>
      </c>
    </row>
    <row r="262" spans="2:6" ht="25.5" hidden="1" outlineLevel="1">
      <c r="B262" s="175"/>
      <c r="C262" s="175"/>
      <c r="D262" s="135"/>
      <c r="E262" s="277"/>
      <c r="F262" s="190" t="s">
        <v>158</v>
      </c>
    </row>
    <row r="263" spans="2:6" ht="25.5" hidden="1" outlineLevel="1">
      <c r="B263" s="175"/>
      <c r="C263" s="175"/>
      <c r="D263" s="135"/>
      <c r="E263" s="277"/>
      <c r="F263" s="190" t="s">
        <v>158</v>
      </c>
    </row>
    <row r="264" spans="2:6" ht="25.5" hidden="1" outlineLevel="1">
      <c r="B264" s="175"/>
      <c r="C264" s="175"/>
      <c r="D264" s="135"/>
      <c r="E264" s="277"/>
      <c r="F264" s="190" t="s">
        <v>158</v>
      </c>
    </row>
    <row r="265" spans="2:6" ht="25.5" hidden="1" outlineLevel="1">
      <c r="B265" s="175"/>
      <c r="C265" s="175"/>
      <c r="D265" s="135"/>
      <c r="E265" s="277"/>
      <c r="F265" s="190" t="s">
        <v>158</v>
      </c>
    </row>
    <row r="266" spans="2:6" s="41" customFormat="1" ht="25.5" hidden="1" outlineLevel="1">
      <c r="B266" s="175"/>
      <c r="C266" s="175"/>
      <c r="D266" s="135"/>
      <c r="E266" s="277"/>
      <c r="F266" s="190" t="s">
        <v>158</v>
      </c>
    </row>
    <row r="267" spans="2:6" s="41" customFormat="1" ht="25.5" hidden="1" outlineLevel="1">
      <c r="B267" s="175"/>
      <c r="C267" s="175"/>
      <c r="D267" s="135"/>
      <c r="E267" s="277"/>
      <c r="F267" s="190" t="s">
        <v>158</v>
      </c>
    </row>
    <row r="268" spans="3:5" ht="24.75" customHeight="1">
      <c r="C268" s="222"/>
      <c r="D268" s="106">
        <f>SUM(D255:D267)</f>
        <v>0</v>
      </c>
      <c r="E268" s="132"/>
    </row>
    <row r="269" spans="2:9" ht="14.25" customHeight="1">
      <c r="B269" s="48" t="s">
        <v>177</v>
      </c>
      <c r="C269" s="41"/>
      <c r="D269" s="41"/>
      <c r="E269" s="41"/>
      <c r="F269" s="41"/>
      <c r="G269" s="41"/>
      <c r="H269" s="41"/>
      <c r="I269" s="41"/>
    </row>
    <row r="270" spans="2:5" ht="15">
      <c r="B270" s="220" t="s">
        <v>178</v>
      </c>
      <c r="C270" s="41"/>
      <c r="D270" s="41"/>
      <c r="E270" s="41"/>
    </row>
    <row r="271" spans="2:5" ht="24.75" customHeight="1">
      <c r="B271" s="221" t="str">
        <f>IF($D$249&lt;=1000000,"Montant total des dépenses éligibles inférieur à 1 000 000€ - ce tableau ne doit pas être rempli",IF($D$249&gt;1000000,"Montant total des dépenses éligibles supérieur à 1 000 000€ - ce tableau doit être rempli"))</f>
        <v>Montant total des dépenses éligibles inférieur à 1 000 000€ - ce tableau ne doit pas être rempli</v>
      </c>
      <c r="E271" s="41"/>
    </row>
    <row r="272" spans="2:5" ht="30.75" customHeight="1">
      <c r="B272" s="47" t="s">
        <v>172</v>
      </c>
      <c r="C272" s="47" t="s">
        <v>78</v>
      </c>
      <c r="D272" s="47" t="s">
        <v>173</v>
      </c>
      <c r="E272" s="82"/>
    </row>
    <row r="273" spans="2:5" ht="24.75" customHeight="1">
      <c r="B273" s="289" t="s">
        <v>174</v>
      </c>
      <c r="C273" s="289" t="s">
        <v>175</v>
      </c>
      <c r="D273" s="289" t="s">
        <v>176</v>
      </c>
      <c r="E273" s="213"/>
    </row>
    <row r="274" spans="2:6" ht="25.5">
      <c r="B274" s="175"/>
      <c r="C274" s="175"/>
      <c r="D274" s="135"/>
      <c r="E274" s="277"/>
      <c r="F274" s="190" t="s">
        <v>158</v>
      </c>
    </row>
    <row r="275" spans="2:6" ht="25.5">
      <c r="B275" s="175"/>
      <c r="C275" s="175"/>
      <c r="D275" s="135"/>
      <c r="E275" s="277"/>
      <c r="F275" s="190" t="s">
        <v>158</v>
      </c>
    </row>
    <row r="276" spans="2:6" ht="25.5">
      <c r="B276" s="175"/>
      <c r="C276" s="175"/>
      <c r="D276" s="135"/>
      <c r="E276" s="277"/>
      <c r="F276" s="190" t="s">
        <v>158</v>
      </c>
    </row>
    <row r="277" spans="2:6" ht="25.5" collapsed="1">
      <c r="B277" s="175"/>
      <c r="C277" s="175"/>
      <c r="D277" s="135"/>
      <c r="E277" s="277"/>
      <c r="F277" s="190" t="s">
        <v>158</v>
      </c>
    </row>
    <row r="278" spans="2:6" ht="25.5" hidden="1" outlineLevel="1">
      <c r="B278" s="175"/>
      <c r="C278" s="175"/>
      <c r="D278" s="135"/>
      <c r="E278" s="277"/>
      <c r="F278" s="190" t="s">
        <v>158</v>
      </c>
    </row>
    <row r="279" spans="2:6" s="41" customFormat="1" ht="25.5" hidden="1" outlineLevel="1">
      <c r="B279" s="175"/>
      <c r="C279" s="175"/>
      <c r="D279" s="135"/>
      <c r="E279" s="277"/>
      <c r="F279" s="190" t="s">
        <v>158</v>
      </c>
    </row>
    <row r="280" spans="2:6" ht="25.5" hidden="1" outlineLevel="1">
      <c r="B280" s="175"/>
      <c r="C280" s="175"/>
      <c r="D280" s="135"/>
      <c r="E280" s="277"/>
      <c r="F280" s="190" t="s">
        <v>158</v>
      </c>
    </row>
    <row r="281" spans="2:6" ht="25.5" hidden="1" outlineLevel="1">
      <c r="B281" s="175"/>
      <c r="C281" s="175"/>
      <c r="D281" s="135"/>
      <c r="E281" s="277"/>
      <c r="F281" s="190" t="s">
        <v>158</v>
      </c>
    </row>
    <row r="282" spans="2:6" ht="25.5" hidden="1" outlineLevel="1">
      <c r="B282" s="175"/>
      <c r="C282" s="175"/>
      <c r="D282" s="135"/>
      <c r="E282" s="277"/>
      <c r="F282" s="190" t="s">
        <v>158</v>
      </c>
    </row>
    <row r="283" spans="2:6" ht="25.5" hidden="1" outlineLevel="1">
      <c r="B283" s="175"/>
      <c r="C283" s="175"/>
      <c r="D283" s="135"/>
      <c r="E283" s="277"/>
      <c r="F283" s="190" t="s">
        <v>158</v>
      </c>
    </row>
    <row r="284" spans="2:6" ht="25.5" hidden="1" outlineLevel="1">
      <c r="B284" s="175"/>
      <c r="C284" s="175"/>
      <c r="D284" s="135"/>
      <c r="E284" s="277"/>
      <c r="F284" s="190" t="s">
        <v>158</v>
      </c>
    </row>
    <row r="285" spans="2:6" ht="25.5" hidden="1" outlineLevel="1">
      <c r="B285" s="175"/>
      <c r="C285" s="175"/>
      <c r="D285" s="135"/>
      <c r="E285" s="277"/>
      <c r="F285" s="190" t="s">
        <v>158</v>
      </c>
    </row>
    <row r="286" spans="2:6" s="41" customFormat="1" ht="25.5" hidden="1" outlineLevel="1">
      <c r="B286" s="175"/>
      <c r="C286" s="175"/>
      <c r="D286" s="135"/>
      <c r="E286" s="277"/>
      <c r="F286" s="190" t="s">
        <v>158</v>
      </c>
    </row>
    <row r="287" spans="3:5" ht="24.75" customHeight="1">
      <c r="C287" s="222"/>
      <c r="D287" s="106">
        <f>SUM(D274:D286)</f>
        <v>0</v>
      </c>
      <c r="E287" s="132"/>
    </row>
    <row r="288" ht="35.25" customHeight="1" thickBot="1"/>
    <row r="289" spans="2:4" ht="29.25" customHeight="1" thickBot="1">
      <c r="B289" s="511" t="s">
        <v>115</v>
      </c>
      <c r="C289" s="512"/>
      <c r="D289" s="88">
        <f>D249-(D268+D287)</f>
        <v>0</v>
      </c>
    </row>
    <row r="290" ht="24.75" customHeight="1"/>
  </sheetData>
  <sheetProtection password="C47B" sheet="1" objects="1" scenarios="1"/>
  <mergeCells count="12">
    <mergeCell ref="C11:F11"/>
    <mergeCell ref="B13:F13"/>
    <mergeCell ref="C14:F14"/>
    <mergeCell ref="B3:H3"/>
    <mergeCell ref="G19:H19"/>
    <mergeCell ref="B289:C289"/>
    <mergeCell ref="E207:F207"/>
    <mergeCell ref="B7:F7"/>
    <mergeCell ref="B10:F10"/>
    <mergeCell ref="C109:D109"/>
    <mergeCell ref="C112:D112"/>
    <mergeCell ref="C8:F8"/>
  </mergeCells>
  <conditionalFormatting sqref="D208:D247 F20:F59">
    <cfRule type="expression" priority="1" dxfId="8" stopIfTrue="1">
      <formula>ISBLANK(E20)</formula>
    </cfRule>
  </conditionalFormatting>
  <conditionalFormatting sqref="E208:E247 G20:G59">
    <cfRule type="expression" priority="2" dxfId="8" stopIfTrue="1">
      <formula>ISBLANK(D20)</formula>
    </cfRule>
  </conditionalFormatting>
  <conditionalFormatting sqref="F208:F247 H20:H59">
    <cfRule type="expression" priority="3" dxfId="8" stopIfTrue="1">
      <formula>ISBLANK(D20)</formula>
    </cfRule>
  </conditionalFormatting>
  <conditionalFormatting sqref="E277:E286">
    <cfRule type="expression" priority="4" dxfId="8" stopIfTrue="1">
      <formula>#REF!&gt;1000000</formula>
    </cfRule>
  </conditionalFormatting>
  <conditionalFormatting sqref="E274:E276">
    <cfRule type="expression" priority="5" dxfId="8" stopIfTrue="1">
      <formula>$D$485&gt;1000000</formula>
    </cfRule>
  </conditionalFormatting>
  <conditionalFormatting sqref="E258:E267">
    <cfRule type="expression" priority="6" dxfId="8" stopIfTrue="1">
      <formula>#REF!&gt;50000</formula>
    </cfRule>
  </conditionalFormatting>
  <conditionalFormatting sqref="E255:E257">
    <cfRule type="expression" priority="7" dxfId="8" stopIfTrue="1">
      <formula>$D$485&gt;50000</formula>
    </cfRule>
  </conditionalFormatting>
  <conditionalFormatting sqref="D274:D286">
    <cfRule type="expression" priority="8" dxfId="8" stopIfTrue="1">
      <formula>$D$249&gt;1000000</formula>
    </cfRule>
  </conditionalFormatting>
  <conditionalFormatting sqref="D255:D267">
    <cfRule type="expression" priority="9" dxfId="8" stopIfTrue="1">
      <formula>$D$249&gt;50000</formula>
    </cfRule>
  </conditionalFormatting>
  <dataValidations count="17">
    <dataValidation type="decimal" operator="greaterThanOrEqual" allowBlank="1" showInputMessage="1" showErrorMessage="1" error="Pour une seule dépense, ne renseigner que le montant HT ou le montant présenté si la TVA est récupérée (totalement ou partiellement)" sqref="E208:E247 G20:G59">
      <formula1>ISBLANK(D208)</formula1>
    </dataValidation>
    <dataValidation type="custom" operator="greaterThanOrEqual" allowBlank="1" showInputMessage="1" showErrorMessage="1" error="Pour une seule dépense, ne renseigner que le montant HT ou le montant présenté si la TVA est récupérée (totalement ou partiellement)" sqref="D209:D247 F21:F59">
      <formula1>ISBLANK(E209)</formula1>
    </dataValidation>
    <dataValidation type="decimal" operator="greaterThanOrEqual" allowBlank="1" showInputMessage="1" showErrorMessage="1" error="Pour une seule dépense, ne renseigner que le montant HT ou le montant présenté si la TVA est récupérée (totalement ou partiellement)" sqref="D208 F20">
      <formula1>ISBLANK(E208)</formula1>
    </dataValidation>
    <dataValidation type="decimal" operator="greaterThanOrEqual" allowBlank="1" showInputMessage="1" showErrorMessage="1" error="Pour une seule dépense, ne renseigner que le montant HT ou le montant présenté si la TVA est récupérée (totalement ou partiellement)" sqref="F208:F247 H20:H59">
      <formula1>ISBLANK(D208)</formula1>
    </dataValidation>
    <dataValidation type="custom" operator="greaterThanOrEqual" allowBlank="1" showInputMessage="1" showErrorMessage="1" error="Le montant total des dépenses éligibles est inférieur à 50 000 €. Les recettes générées par l'opération n'ont pas à être renseignées. " sqref="E255:E257">
      <formula1>$D$485&gt;50000</formula1>
    </dataValidation>
    <dataValidation type="custom" operator="greaterThanOrEqual" allowBlank="1" showInputMessage="1" showErrorMessage="1" error="Le montant total des dépenses éligibles est inférieur à 50 000 €. Les recettes générées par l'opération n'ont pas à être renseignées. " sqref="E258:E267">
      <formula1>#REF!&gt;50000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274:E276">
      <formula1>$D$485&gt;100000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E277:E286">
      <formula1>#REF!&gt;100000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D274:D286">
      <formula1>$D$249&gt;1000000</formula1>
    </dataValidation>
    <dataValidation type="custom" allowBlank="1" showInputMessage="1" showErrorMessage="1" sqref="D255:D267">
      <formula1>$D$249&gt;50000</formula1>
    </dataValidation>
    <dataValidation operator="greaterThan" allowBlank="1" showInputMessage="1" showErrorMessage="1" sqref="G163:G202 G66:G105 G118:G157"/>
    <dataValidation type="decimal" allowBlank="1" showInputMessage="1" showErrorMessage="1" errorTitle="Format invalide" error="Vous devez renseigner une valeur numériqe." sqref="F118:F157 F163:F202 E66:E95 D96:D105">
      <formula1>0</formula1>
      <formula2>10000000</formula2>
    </dataValidation>
    <dataValidation type="list" allowBlank="1" showInputMessage="1" showErrorMessage="1" sqref="B148:B158">
      <formula1>"Frais de restauration,Frais de logement, Frais de déplacement"</formula1>
    </dataValidation>
    <dataValidation type="list" allowBlank="1" showInputMessage="1" showErrorMessage="1" sqref="B118:B147">
      <formula1>"Frais de restauration,Frais de logement"</formula1>
    </dataValidation>
    <dataValidation type="list" allowBlank="1" showInputMessage="1" showErrorMessage="1" sqref="B20:B59">
      <formula1>"Dépenses d'investissement matériel et immatériel, Prestations de service"</formula1>
    </dataValidation>
    <dataValidation type="whole" operator="greaterThan" allowBlank="1" showInputMessage="1" showErrorMessage="1" errorTitle="Format invalide" error="Vous devez renseigner une valeur numériqe." sqref="E96:E105 F66:F105">
      <formula1>0</formula1>
    </dataValidation>
    <dataValidation type="textLength" operator="lessThanOrEqual" allowBlank="1" showInputMessage="1" showErrorMessage="1" error="Le libellé de l'opération ne doit pas dépasser 96 caractères" sqref="C14:E14 C12:E12 C11:F11">
      <formula1>96</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35" r:id="rId2"/>
  <headerFooter alignWithMargins="0">
    <oddFooter>&amp;L&amp;"Calibri,Italique"&amp;8Annexes techniques - Mesure 51.1.b,c et d&amp;R&amp;"Calibri,Italique"&amp;8V1.2.1 avril 2017</oddFooter>
  </headerFooter>
  <rowBreaks count="1" manualBreakCount="1">
    <brk id="106" min="1" max="7" man="1"/>
  </rowBreaks>
  <legacyDrawing r:id="rId1"/>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187"/>
  <sheetViews>
    <sheetView showGridLines="0" view="pageBreakPreview" zoomScaleNormal="85" zoomScaleSheetLayoutView="100" zoomScalePageLayoutView="10" workbookViewId="0" topLeftCell="A1">
      <selection activeCell="D21" sqref="D21"/>
    </sheetView>
  </sheetViews>
  <sheetFormatPr defaultColWidth="101.421875" defaultRowHeight="15"/>
  <cols>
    <col min="1" max="1" width="7.7109375" style="8" customWidth="1"/>
    <col min="2" max="2" width="63.421875" style="7" customWidth="1"/>
    <col min="3" max="3" width="29.7109375" style="7" customWidth="1"/>
    <col min="4" max="4" width="26.421875" style="7" customWidth="1"/>
    <col min="5" max="5" width="23.28125" style="8" customWidth="1"/>
    <col min="6" max="6" width="27.28125" style="8" customWidth="1"/>
    <col min="7" max="7" width="27.140625" style="8" customWidth="1"/>
    <col min="8" max="8" width="41.28125" style="8" customWidth="1"/>
    <col min="9" max="16384" width="101.421875" style="8" customWidth="1"/>
  </cols>
  <sheetData>
    <row r="1" spans="2:4" ht="30">
      <c r="B1" s="42" t="s">
        <v>106</v>
      </c>
      <c r="C1" s="42"/>
      <c r="D1" s="43"/>
    </row>
    <row r="2" spans="2:4" ht="18">
      <c r="B2" s="10" t="s">
        <v>109</v>
      </c>
      <c r="C2" s="43"/>
      <c r="D2" s="10"/>
    </row>
    <row r="3" spans="2:7" s="38" customFormat="1" ht="55.5" customHeight="1">
      <c r="B3" s="502" t="str">
        <f>'ANXE-1-DEPENSES PREVI'!B3</f>
        <v>Mesures n°51.1.b (aide à l’amélioration et au développement des installations de soutien et des infrastructures), 51.1.c (protection renforcée contre les espèces figurant dans les directives 2009/147/CE et 92/43/CE et causant de graves dommages à l’aquaculture) et 51.1.d (actions en réponse à la détection d’une hausse de mortalité ou de la présence de maladies).</v>
      </c>
      <c r="C3" s="525"/>
      <c r="D3" s="525"/>
      <c r="E3" s="525"/>
      <c r="F3" s="525"/>
      <c r="G3" s="525"/>
    </row>
    <row r="4" spans="1:9" ht="15">
      <c r="A4" s="2"/>
      <c r="B4" s="358" t="str">
        <f>NOTICE!C6</f>
        <v>version 1.2.1 - avril 2017</v>
      </c>
      <c r="C4" s="43"/>
      <c r="D4" s="8"/>
      <c r="I4" s="19"/>
    </row>
    <row r="5" spans="2:4" s="23" customFormat="1" ht="36.75" customHeight="1">
      <c r="B5" s="181" t="s">
        <v>182</v>
      </c>
      <c r="C5" s="33"/>
      <c r="D5" s="71"/>
    </row>
    <row r="6" spans="2:4" s="76" customFormat="1" ht="42.75" customHeight="1">
      <c r="B6" s="483" t="s">
        <v>183</v>
      </c>
      <c r="D6" s="77"/>
    </row>
    <row r="7" spans="2:6" s="23" customFormat="1" ht="24.75" customHeight="1">
      <c r="B7" s="515" t="s">
        <v>210</v>
      </c>
      <c r="C7" s="521"/>
      <c r="D7" s="521"/>
      <c r="E7" s="521"/>
      <c r="F7" s="522"/>
    </row>
    <row r="8" spans="2:6" s="23" customFormat="1" ht="24.75" customHeight="1">
      <c r="B8" s="274" t="s">
        <v>108</v>
      </c>
      <c r="C8" s="523" t="str">
        <f>IF('ANXE-1-DEPENSES PREVI'!$C$8=0,"Veuillez renseigner cette information à l'annexe 1",'ANXE-1-DEPENSES PREVI'!$C$8)</f>
        <v>Veuillez renseigner cette information à l'annexe 1</v>
      </c>
      <c r="D8" s="524"/>
      <c r="E8" s="524"/>
      <c r="F8" s="501"/>
    </row>
    <row r="9" spans="2:6" s="23" customFormat="1" ht="12" customHeight="1">
      <c r="B9" s="5"/>
      <c r="C9" s="37"/>
      <c r="D9" s="37"/>
      <c r="E9" s="22"/>
      <c r="F9" s="22"/>
    </row>
    <row r="10" spans="2:6" s="66" customFormat="1" ht="24.75" customHeight="1">
      <c r="B10" s="515" t="s">
        <v>92</v>
      </c>
      <c r="C10" s="521"/>
      <c r="D10" s="521"/>
      <c r="E10" s="521"/>
      <c r="F10" s="522"/>
    </row>
    <row r="11" spans="2:6" s="23" customFormat="1" ht="24.75" customHeight="1">
      <c r="B11" s="274" t="s">
        <v>104</v>
      </c>
      <c r="C11" s="523" t="str">
        <f>IF('ANXE-1-DEPENSES PREVI'!$C$11=0,"Veuillez renseigner cette information à l'annexe 1",'ANXE-1-DEPENSES PREVI'!$C$11)</f>
        <v>Veuillez renseigner cette information à l'annexe 1</v>
      </c>
      <c r="D11" s="524"/>
      <c r="E11" s="524"/>
      <c r="F11" s="501"/>
    </row>
    <row r="12" spans="2:6" s="23" customFormat="1" ht="15" customHeight="1">
      <c r="B12" s="226"/>
      <c r="C12" s="227"/>
      <c r="D12" s="228"/>
      <c r="E12" s="224"/>
      <c r="F12" s="22"/>
    </row>
    <row r="13" spans="2:6" s="23" customFormat="1" ht="24.75" customHeight="1">
      <c r="B13" s="532" t="s">
        <v>180</v>
      </c>
      <c r="C13" s="533"/>
      <c r="D13" s="533"/>
      <c r="E13" s="533"/>
      <c r="F13" s="534"/>
    </row>
    <row r="14" spans="2:6" s="23" customFormat="1" ht="24.75" customHeight="1">
      <c r="B14" s="276" t="s">
        <v>108</v>
      </c>
      <c r="C14" s="529" t="str">
        <f>IF('ANXE-1-DEPENSES PREVI'!$C$14=0,"Lorsque l'opération est portée par un partenariat, veuillez renseigner cette information à l'annexe 1",'ANXE-1-DEPENSES PREVI'!$C$14)</f>
        <v>Lorsque l'opération est portée par un partenariat, veuillez renseigner cette information à l'annexe 1</v>
      </c>
      <c r="D14" s="530"/>
      <c r="E14" s="530"/>
      <c r="F14" s="531"/>
    </row>
    <row r="15" spans="2:4" ht="15" customHeight="1" thickBot="1">
      <c r="B15" s="71"/>
      <c r="C15" s="71"/>
      <c r="D15" s="71"/>
    </row>
    <row r="16" spans="2:5" ht="19.5" customHeight="1" thickBot="1">
      <c r="B16" s="137" t="s">
        <v>149</v>
      </c>
      <c r="C16" s="138"/>
      <c r="D16" s="138"/>
      <c r="E16" s="139"/>
    </row>
    <row r="17" spans="1:4" ht="14.25" customHeight="1">
      <c r="A17" s="20"/>
      <c r="B17" s="136"/>
      <c r="C17" s="8"/>
      <c r="D17" s="25"/>
    </row>
    <row r="18" spans="2:7" s="7" customFormat="1" ht="21" customHeight="1">
      <c r="B18" s="140" t="s">
        <v>118</v>
      </c>
      <c r="C18" s="141">
        <f>ROUNDDOWN('ANXE-1-DEPENSES PREVI'!D289,2)</f>
        <v>0</v>
      </c>
      <c r="D18" s="172"/>
      <c r="E18" s="25"/>
      <c r="F18" s="25"/>
      <c r="G18" s="25"/>
    </row>
    <row r="19" spans="2:7" s="7" customFormat="1" ht="18" customHeight="1">
      <c r="B19" s="146" t="s">
        <v>152</v>
      </c>
      <c r="D19" s="14"/>
      <c r="E19" s="14"/>
      <c r="F19" s="14"/>
      <c r="G19" s="14"/>
    </row>
    <row r="20" spans="2:6" s="7" customFormat="1" ht="10.5" customHeight="1">
      <c r="B20" s="146"/>
      <c r="D20" s="14"/>
      <c r="E20" s="14"/>
      <c r="F20" s="14"/>
    </row>
    <row r="21" spans="2:6" s="7" customFormat="1" ht="10.5" customHeight="1">
      <c r="B21" s="146"/>
      <c r="D21" s="14"/>
      <c r="E21" s="14"/>
      <c r="F21" s="14"/>
    </row>
    <row r="22" spans="2:8" s="7" customFormat="1" ht="18.75" customHeight="1">
      <c r="B22" s="46" t="s">
        <v>95</v>
      </c>
      <c r="C22" s="371">
        <v>0.5</v>
      </c>
      <c r="D22" s="73" t="s">
        <v>274</v>
      </c>
      <c r="E22" s="89"/>
      <c r="F22" s="89"/>
      <c r="G22" s="73"/>
      <c r="H22" s="75"/>
    </row>
    <row r="23" spans="2:8" s="7" customFormat="1" ht="18.75" customHeight="1">
      <c r="B23" s="74"/>
      <c r="C23" s="372"/>
      <c r="D23" s="73"/>
      <c r="E23" s="89"/>
      <c r="F23" s="535" t="s">
        <v>255</v>
      </c>
      <c r="G23" s="536"/>
      <c r="H23" s="75"/>
    </row>
    <row r="24" spans="2:7" s="7" customFormat="1" ht="18.75" customHeight="1">
      <c r="B24" s="74"/>
      <c r="C24" s="371">
        <v>0.8</v>
      </c>
      <c r="D24" s="538" t="s">
        <v>256</v>
      </c>
      <c r="E24" s="539"/>
      <c r="F24" s="537"/>
      <c r="G24" s="536"/>
    </row>
    <row r="25" spans="2:7" s="7" customFormat="1" ht="18.75" customHeight="1">
      <c r="B25" s="74"/>
      <c r="C25" s="373"/>
      <c r="D25" s="73"/>
      <c r="F25" s="537"/>
      <c r="G25" s="536"/>
    </row>
    <row r="26" spans="2:6" s="7" customFormat="1" ht="18.75" customHeight="1">
      <c r="B26" s="74"/>
      <c r="C26" s="371">
        <v>0.6</v>
      </c>
      <c r="D26" s="73" t="s">
        <v>257</v>
      </c>
      <c r="E26" s="14"/>
      <c r="F26" s="14"/>
    </row>
    <row r="27" spans="2:8" s="7" customFormat="1" ht="31.5" customHeight="1">
      <c r="B27" s="74"/>
      <c r="C27" s="371">
        <v>0.75</v>
      </c>
      <c r="D27" s="540" t="s">
        <v>268</v>
      </c>
      <c r="E27" s="541"/>
      <c r="F27" s="541"/>
      <c r="G27" s="541"/>
      <c r="H27" s="73"/>
    </row>
    <row r="28" spans="2:7" s="7" customFormat="1" ht="18.75" customHeight="1">
      <c r="B28" s="74"/>
      <c r="C28" s="371">
        <v>0.8</v>
      </c>
      <c r="D28" s="542" t="s">
        <v>276</v>
      </c>
      <c r="E28" s="541"/>
      <c r="F28" s="541"/>
      <c r="G28" s="541"/>
    </row>
    <row r="29" spans="2:7" s="7" customFormat="1" ht="18.75" customHeight="1">
      <c r="B29" s="74"/>
      <c r="C29" s="371">
        <v>0.8</v>
      </c>
      <c r="D29" s="542" t="s">
        <v>275</v>
      </c>
      <c r="E29" s="541"/>
      <c r="F29" s="541"/>
      <c r="G29" s="541"/>
    </row>
    <row r="30" spans="2:8" s="7" customFormat="1" ht="9" customHeight="1">
      <c r="B30" s="74"/>
      <c r="D30" s="73"/>
      <c r="E30" s="89"/>
      <c r="F30" s="89"/>
      <c r="G30" s="73"/>
      <c r="H30" s="75"/>
    </row>
    <row r="31" spans="2:7" s="7" customFormat="1" ht="18.75" customHeight="1">
      <c r="B31" s="74"/>
      <c r="C31" s="173">
        <v>0.7</v>
      </c>
      <c r="D31" s="208" t="s">
        <v>11</v>
      </c>
      <c r="F31" s="374"/>
      <c r="G31" s="370"/>
    </row>
    <row r="32" spans="2:6" s="7" customFormat="1" ht="19.5" customHeight="1" thickBot="1">
      <c r="B32" s="74"/>
      <c r="C32" s="209"/>
      <c r="D32" s="209"/>
      <c r="E32" s="209"/>
      <c r="F32" s="14"/>
    </row>
    <row r="33" spans="2:7" s="7" customFormat="1" ht="14.25" hidden="1">
      <c r="B33" s="153">
        <v>2</v>
      </c>
      <c r="C33" s="154"/>
      <c r="D33" s="73"/>
      <c r="E33" s="89"/>
      <c r="F33" s="89"/>
      <c r="G33" s="73"/>
    </row>
    <row r="34" spans="2:6" s="7" customFormat="1" ht="21" customHeight="1" thickBot="1">
      <c r="B34" s="156"/>
      <c r="C34" s="631" t="str">
        <f>IF(B33=1,"50%",(IF(B33=2,"80%",(IF(B33=3,"60%",(IF(B33=4,"75%",(IF(B33=5,"80%",(IF(B33=6,"80%",(IF(B33=7,"70%")))))))))))))</f>
        <v>80%</v>
      </c>
      <c r="D34" s="375">
        <f>IF(C34=0,"Veuillez choisir le taux d'intensité dont vous bénéficiez","")</f>
      </c>
      <c r="E34" s="14"/>
      <c r="F34" s="14"/>
    </row>
    <row r="35" spans="2:6" s="7" customFormat="1" ht="21" customHeight="1">
      <c r="B35" s="156"/>
      <c r="C35" s="630" t="s">
        <v>405</v>
      </c>
      <c r="D35" s="375"/>
      <c r="E35" s="14"/>
      <c r="F35" s="14"/>
    </row>
    <row r="36" spans="2:6" s="7" customFormat="1" ht="12.75" customHeight="1">
      <c r="B36" s="155"/>
      <c r="C36" s="166"/>
      <c r="D36" s="167"/>
      <c r="E36" s="14"/>
      <c r="F36" s="14"/>
    </row>
    <row r="37" spans="2:6" s="7" customFormat="1" ht="21" customHeight="1">
      <c r="B37" s="140" t="s">
        <v>96</v>
      </c>
      <c r="C37" s="142">
        <v>0.75</v>
      </c>
      <c r="E37" s="14"/>
      <c r="F37" s="14"/>
    </row>
    <row r="38" spans="2:6" s="7" customFormat="1" ht="21" customHeight="1">
      <c r="B38" s="140" t="s">
        <v>150</v>
      </c>
      <c r="C38" s="142">
        <v>0.25</v>
      </c>
      <c r="D38" s="67"/>
      <c r="E38" s="15"/>
      <c r="F38" s="14"/>
    </row>
    <row r="39" spans="2:6" s="7" customFormat="1" ht="15">
      <c r="B39" s="143"/>
      <c r="C39" s="144"/>
      <c r="E39" s="14"/>
      <c r="F39" s="14"/>
    </row>
    <row r="40" spans="2:6" s="7" customFormat="1" ht="21" customHeight="1">
      <c r="B40" s="140" t="s">
        <v>105</v>
      </c>
      <c r="C40" s="145">
        <f>ROUNDDOWN(C18*C34,2)</f>
        <v>0</v>
      </c>
      <c r="D40" s="632" t="s">
        <v>0</v>
      </c>
      <c r="F40" s="26"/>
    </row>
    <row r="41" spans="2:6" s="7" customFormat="1" ht="21" customHeight="1">
      <c r="B41" s="46" t="s">
        <v>238</v>
      </c>
      <c r="C41" s="145">
        <f>ROUNDDOWN(C40*C37,2)</f>
        <v>0</v>
      </c>
      <c r="E41" s="14"/>
      <c r="F41" s="14"/>
    </row>
    <row r="42" spans="2:6" s="7" customFormat="1" ht="23.25" customHeight="1">
      <c r="B42" s="146" t="s">
        <v>153</v>
      </c>
      <c r="D42" s="14"/>
      <c r="E42" s="14"/>
      <c r="F42" s="14"/>
    </row>
    <row r="43" spans="2:6" s="7" customFormat="1" ht="26.25">
      <c r="B43" s="171" t="s">
        <v>370</v>
      </c>
      <c r="C43" s="145">
        <f>ROUNDDOWN(C40-C41-C62,2)</f>
        <v>0</v>
      </c>
      <c r="D43" s="204">
        <f>IF(C43&lt;0,"Ce montant ne peut pas être négatif. Les financement publics obtenus/demandés sont trop élevés.","")</f>
      </c>
      <c r="E43" s="14"/>
      <c r="F43" s="14"/>
    </row>
    <row r="44" spans="2:6" s="7" customFormat="1" ht="21" customHeight="1" thickBot="1">
      <c r="B44" s="170"/>
      <c r="C44" s="148"/>
      <c r="D44" s="14"/>
      <c r="E44" s="14"/>
      <c r="F44" s="14"/>
    </row>
    <row r="45" spans="2:4" s="7" customFormat="1" ht="21" customHeight="1" thickTop="1">
      <c r="B45" s="320" t="s">
        <v>236</v>
      </c>
      <c r="C45" s="355"/>
      <c r="D45" s="14"/>
    </row>
    <row r="46" spans="2:3" ht="20.25" customHeight="1">
      <c r="B46" s="320" t="s">
        <v>237</v>
      </c>
      <c r="C46" s="391"/>
    </row>
    <row r="47" spans="2:3" ht="20.25" customHeight="1" thickBot="1">
      <c r="B47" s="392" t="s">
        <v>272</v>
      </c>
      <c r="C47" s="356"/>
    </row>
    <row r="48" spans="2:5" ht="20.25" customHeight="1" hidden="1" thickTop="1">
      <c r="B48" s="201" t="s">
        <v>166</v>
      </c>
      <c r="C48" s="202">
        <f>SUM(C46,C45,C47)</f>
        <v>0</v>
      </c>
      <c r="D48" s="8"/>
      <c r="E48" s="147"/>
    </row>
    <row r="49" spans="2:6" s="203" customFormat="1" ht="19.5" customHeight="1" thickTop="1">
      <c r="B49" s="205"/>
      <c r="C49" s="205"/>
      <c r="E49" s="206">
        <f>IF((ROUND(C43,2))=C48,"","Le total doit être égal aux contreparties nationales sollicitées. L'écart entre les contreparties et les participations sollicitées est de "&amp;C43-C48&amp;" €")</f>
      </c>
      <c r="F49" s="207"/>
    </row>
    <row r="50" spans="2:6" ht="15.75">
      <c r="B50" s="48" t="s">
        <v>10</v>
      </c>
      <c r="C50" s="48"/>
      <c r="D50" s="48"/>
      <c r="E50" s="48"/>
      <c r="F50" s="14"/>
    </row>
    <row r="51" spans="2:5" s="7" customFormat="1" ht="45">
      <c r="B51" s="47" t="s">
        <v>154</v>
      </c>
      <c r="C51" s="47" t="s">
        <v>110</v>
      </c>
      <c r="D51" s="47" t="s">
        <v>169</v>
      </c>
      <c r="E51" s="321" t="s">
        <v>239</v>
      </c>
    </row>
    <row r="52" spans="2:6" ht="25.5">
      <c r="B52" s="322"/>
      <c r="C52" s="323"/>
      <c r="D52" s="281"/>
      <c r="E52" s="324">
        <f>IF(C52=0,"",C52/($C$62+$C$48))</f>
      </c>
      <c r="F52" s="354" t="s">
        <v>158</v>
      </c>
    </row>
    <row r="53" spans="2:6" ht="28.5">
      <c r="B53" s="322"/>
      <c r="C53" s="323"/>
      <c r="D53" s="281"/>
      <c r="E53" s="324">
        <f aca="true" t="shared" si="0" ref="E53:E61">IF(C53=0,"",C53/($C$62+$C$48))</f>
      </c>
      <c r="F53" s="354" t="s">
        <v>158</v>
      </c>
    </row>
    <row r="54" spans="2:6" ht="28.5">
      <c r="B54" s="322"/>
      <c r="C54" s="323"/>
      <c r="D54" s="281"/>
      <c r="E54" s="324">
        <f t="shared" si="0"/>
      </c>
      <c r="F54" s="354" t="s">
        <v>158</v>
      </c>
    </row>
    <row r="55" spans="2:6" ht="28.5">
      <c r="B55" s="322"/>
      <c r="C55" s="323"/>
      <c r="D55" s="281"/>
      <c r="E55" s="324">
        <f t="shared" si="0"/>
      </c>
      <c r="F55" s="354" t="s">
        <v>158</v>
      </c>
    </row>
    <row r="56" spans="2:6" ht="28.5">
      <c r="B56" s="322"/>
      <c r="C56" s="323"/>
      <c r="D56" s="281"/>
      <c r="E56" s="324">
        <f t="shared" si="0"/>
      </c>
      <c r="F56" s="354" t="s">
        <v>158</v>
      </c>
    </row>
    <row r="57" spans="2:6" ht="28.5">
      <c r="B57" s="322"/>
      <c r="C57" s="323"/>
      <c r="D57" s="281"/>
      <c r="E57" s="324">
        <f t="shared" si="0"/>
      </c>
      <c r="F57" s="354" t="s">
        <v>158</v>
      </c>
    </row>
    <row r="58" spans="2:6" ht="28.5">
      <c r="B58" s="322"/>
      <c r="C58" s="323"/>
      <c r="D58" s="281"/>
      <c r="E58" s="324">
        <f t="shared" si="0"/>
      </c>
      <c r="F58" s="354" t="s">
        <v>158</v>
      </c>
    </row>
    <row r="59" spans="2:6" ht="28.5">
      <c r="B59" s="322"/>
      <c r="C59" s="323"/>
      <c r="D59" s="281"/>
      <c r="E59" s="324">
        <f t="shared" si="0"/>
      </c>
      <c r="F59" s="354" t="s">
        <v>158</v>
      </c>
    </row>
    <row r="60" spans="2:6" ht="28.5">
      <c r="B60" s="322"/>
      <c r="C60" s="323"/>
      <c r="D60" s="281"/>
      <c r="E60" s="324">
        <f t="shared" si="0"/>
      </c>
      <c r="F60" s="354" t="s">
        <v>158</v>
      </c>
    </row>
    <row r="61" spans="2:6" ht="28.5">
      <c r="B61" s="322"/>
      <c r="C61" s="323"/>
      <c r="D61" s="281"/>
      <c r="E61" s="324">
        <f t="shared" si="0"/>
      </c>
      <c r="F61" s="354" t="s">
        <v>158</v>
      </c>
    </row>
    <row r="62" spans="2:7" ht="20.25" customHeight="1">
      <c r="B62" s="8"/>
      <c r="C62" s="325">
        <f>SUM(C52:C61)</f>
        <v>0</v>
      </c>
      <c r="D62" s="326" t="s">
        <v>240</v>
      </c>
      <c r="E62" s="327">
        <f>IF(C45=0,"",(C45)/(C48+C62))</f>
      </c>
      <c r="F62" s="21"/>
      <c r="G62" s="328"/>
    </row>
    <row r="63" spans="2:7" ht="20.25" customHeight="1">
      <c r="B63" s="8"/>
      <c r="C63" s="128"/>
      <c r="D63" s="326" t="s">
        <v>241</v>
      </c>
      <c r="E63" s="327">
        <f>IF(C46=0,"",(C46)/(C48+C62))</f>
      </c>
      <c r="F63" s="21"/>
      <c r="G63" s="328"/>
    </row>
    <row r="64" spans="2:7" ht="20.25" customHeight="1">
      <c r="B64" s="8"/>
      <c r="C64" s="128"/>
      <c r="D64" s="326" t="s">
        <v>273</v>
      </c>
      <c r="E64" s="327">
        <f>IF(C47=0,"",(C47)/(C48+C62))</f>
      </c>
      <c r="F64" s="21"/>
      <c r="G64" s="328"/>
    </row>
    <row r="65" spans="2:5" ht="20.25" customHeight="1" thickBot="1">
      <c r="B65" s="8"/>
      <c r="C65" s="128"/>
      <c r="D65" s="8"/>
      <c r="E65" s="147"/>
    </row>
    <row r="66" spans="2:5" ht="21" customHeight="1" thickBot="1">
      <c r="B66" s="149" t="s">
        <v>151</v>
      </c>
      <c r="C66" s="150"/>
      <c r="D66" s="150"/>
      <c r="E66" s="151"/>
    </row>
    <row r="67" spans="2:5" ht="32.25" customHeight="1">
      <c r="B67" s="526" t="s">
        <v>242</v>
      </c>
      <c r="C67" s="527"/>
      <c r="D67" s="527"/>
      <c r="E67" s="527"/>
    </row>
    <row r="68" spans="2:4" ht="12.75">
      <c r="B68" s="8"/>
      <c r="C68" s="8"/>
      <c r="D68" s="21"/>
    </row>
    <row r="69" spans="2:6" ht="16.5" customHeight="1">
      <c r="B69" s="48" t="s">
        <v>73</v>
      </c>
      <c r="C69" s="8"/>
      <c r="D69" s="21"/>
      <c r="E69" s="21"/>
      <c r="F69" s="21"/>
    </row>
    <row r="70" spans="2:6" ht="24.75" customHeight="1">
      <c r="B70" s="47" t="s">
        <v>112</v>
      </c>
      <c r="C70" s="329"/>
      <c r="D70" s="21"/>
      <c r="E70" s="21"/>
      <c r="F70" s="21"/>
    </row>
    <row r="71" spans="2:4" ht="24.75" customHeight="1" hidden="1">
      <c r="B71" s="47" t="s">
        <v>167</v>
      </c>
      <c r="C71" s="47" t="s">
        <v>168</v>
      </c>
      <c r="D71" s="21"/>
    </row>
    <row r="72" spans="2:4" ht="15" customHeight="1" hidden="1">
      <c r="B72" s="285" t="e">
        <f>IF('ANXE-1-DEPENSES PREVI'!#REF!=0,"",'ANXE-1-DEPENSES PREVI'!#REF!)</f>
        <v>#REF!</v>
      </c>
      <c r="C72" s="282" t="e">
        <f>IF('ANXE-1-DEPENSES PREVI'!#REF!=0,"",'ANXE-1-DEPENSES PREVI'!#REF!)</f>
        <v>#REF!</v>
      </c>
      <c r="D72" s="354" t="s">
        <v>158</v>
      </c>
    </row>
    <row r="73" spans="2:4" ht="15" customHeight="1" hidden="1">
      <c r="B73" s="285" t="e">
        <f>IF('ANXE-1-DEPENSES PREVI'!#REF!=0,"",'ANXE-1-DEPENSES PREVI'!#REF!)</f>
        <v>#REF!</v>
      </c>
      <c r="C73" s="282" t="e">
        <f>IF('ANXE-1-DEPENSES PREVI'!#REF!=0,"",'ANXE-1-DEPENSES PREVI'!#REF!)</f>
        <v>#REF!</v>
      </c>
      <c r="D73" s="354" t="s">
        <v>158</v>
      </c>
    </row>
    <row r="74" spans="2:4" ht="15" customHeight="1" hidden="1">
      <c r="B74" s="285" t="e">
        <f>IF('ANXE-1-DEPENSES PREVI'!#REF!=0,"",'ANXE-1-DEPENSES PREVI'!#REF!)</f>
        <v>#REF!</v>
      </c>
      <c r="C74" s="282" t="e">
        <f>IF('ANXE-1-DEPENSES PREVI'!#REF!=0,"",'ANXE-1-DEPENSES PREVI'!#REF!)</f>
        <v>#REF!</v>
      </c>
      <c r="D74" s="354" t="s">
        <v>158</v>
      </c>
    </row>
    <row r="75" spans="2:4" ht="15" customHeight="1" hidden="1">
      <c r="B75" s="285" t="e">
        <f>IF('ANXE-1-DEPENSES PREVI'!#REF!=0,"",'ANXE-1-DEPENSES PREVI'!#REF!)</f>
        <v>#REF!</v>
      </c>
      <c r="C75" s="282" t="e">
        <f>IF('ANXE-1-DEPENSES PREVI'!#REF!=0,"",'ANXE-1-DEPENSES PREVI'!#REF!)</f>
        <v>#REF!</v>
      </c>
      <c r="D75" s="354" t="s">
        <v>158</v>
      </c>
    </row>
    <row r="76" spans="2:4" ht="15" customHeight="1" hidden="1">
      <c r="B76" s="285" t="e">
        <f>IF('ANXE-1-DEPENSES PREVI'!#REF!=0,"",'ANXE-1-DEPENSES PREVI'!#REF!)</f>
        <v>#REF!</v>
      </c>
      <c r="C76" s="282" t="e">
        <f>IF('ANXE-1-DEPENSES PREVI'!#REF!=0,"",'ANXE-1-DEPENSES PREVI'!#REF!)</f>
        <v>#REF!</v>
      </c>
      <c r="D76" s="354" t="s">
        <v>158</v>
      </c>
    </row>
    <row r="77" spans="2:4" ht="15" customHeight="1" hidden="1">
      <c r="B77" s="285" t="e">
        <f>IF('ANXE-1-DEPENSES PREVI'!#REF!=0,"",'ANXE-1-DEPENSES PREVI'!#REF!)</f>
        <v>#REF!</v>
      </c>
      <c r="C77" s="282" t="e">
        <f>IF('ANXE-1-DEPENSES PREVI'!#REF!=0,"",'ANXE-1-DEPENSES PREVI'!#REF!)</f>
        <v>#REF!</v>
      </c>
      <c r="D77" s="354" t="s">
        <v>158</v>
      </c>
    </row>
    <row r="78" spans="2:4" ht="15" customHeight="1" hidden="1">
      <c r="B78" s="285" t="e">
        <f>IF('ANXE-1-DEPENSES PREVI'!#REF!=0,"",'ANXE-1-DEPENSES PREVI'!#REF!)</f>
        <v>#REF!</v>
      </c>
      <c r="C78" s="282" t="e">
        <f>IF('ANXE-1-DEPENSES PREVI'!#REF!=0,"",'ANXE-1-DEPENSES PREVI'!#REF!)</f>
        <v>#REF!</v>
      </c>
      <c r="D78" s="354" t="s">
        <v>158</v>
      </c>
    </row>
    <row r="79" spans="2:4" ht="15" customHeight="1" hidden="1">
      <c r="B79" s="285" t="e">
        <f>IF('ANXE-1-DEPENSES PREVI'!#REF!=0,"",'ANXE-1-DEPENSES PREVI'!#REF!)</f>
        <v>#REF!</v>
      </c>
      <c r="C79" s="282" t="e">
        <f>IF('ANXE-1-DEPENSES PREVI'!#REF!=0,"",'ANXE-1-DEPENSES PREVI'!#REF!)</f>
        <v>#REF!</v>
      </c>
      <c r="D79" s="354" t="s">
        <v>158</v>
      </c>
    </row>
    <row r="80" spans="2:4" ht="15" customHeight="1" hidden="1">
      <c r="B80" s="285" t="e">
        <f>IF('ANXE-1-DEPENSES PREVI'!#REF!=0,"",'ANXE-1-DEPENSES PREVI'!#REF!)</f>
        <v>#REF!</v>
      </c>
      <c r="C80" s="282" t="e">
        <f>IF('ANXE-1-DEPENSES PREVI'!#REF!=0,"",'ANXE-1-DEPENSES PREVI'!#REF!)</f>
        <v>#REF!</v>
      </c>
      <c r="D80" s="354" t="s">
        <v>158</v>
      </c>
    </row>
    <row r="81" spans="2:4" ht="15" customHeight="1" hidden="1">
      <c r="B81" s="285" t="e">
        <f>IF('ANXE-1-DEPENSES PREVI'!#REF!=0,"",'ANXE-1-DEPENSES PREVI'!#REF!)</f>
        <v>#REF!</v>
      </c>
      <c r="C81" s="282" t="e">
        <f>IF('ANXE-1-DEPENSES PREVI'!#REF!=0,"",'ANXE-1-DEPENSES PREVI'!#REF!)</f>
        <v>#REF!</v>
      </c>
      <c r="D81" s="354" t="s">
        <v>158</v>
      </c>
    </row>
    <row r="82" spans="2:4" ht="15" customHeight="1" hidden="1">
      <c r="B82" s="285" t="e">
        <f>IF('ANXE-1-DEPENSES PREVI'!#REF!=0,"",'ANXE-1-DEPENSES PREVI'!#REF!)</f>
        <v>#REF!</v>
      </c>
      <c r="C82" s="282" t="e">
        <f>IF('ANXE-1-DEPENSES PREVI'!#REF!=0,"",'ANXE-1-DEPENSES PREVI'!#REF!)</f>
        <v>#REF!</v>
      </c>
      <c r="D82" s="354" t="s">
        <v>158</v>
      </c>
    </row>
    <row r="83" spans="2:4" ht="15" customHeight="1" hidden="1">
      <c r="B83" s="285" t="e">
        <f>IF('ANXE-1-DEPENSES PREVI'!#REF!=0,"",'ANXE-1-DEPENSES PREVI'!#REF!)</f>
        <v>#REF!</v>
      </c>
      <c r="C83" s="282" t="e">
        <f>IF('ANXE-1-DEPENSES PREVI'!#REF!=0,"",'ANXE-1-DEPENSES PREVI'!#REF!)</f>
        <v>#REF!</v>
      </c>
      <c r="D83" s="354" t="s">
        <v>158</v>
      </c>
    </row>
    <row r="84" spans="2:4" ht="15" customHeight="1" hidden="1" thickBot="1">
      <c r="B84" s="286" t="e">
        <f>IF('ANXE-1-DEPENSES PREVI'!#REF!=0,"",'ANXE-1-DEPENSES PREVI'!#REF!)</f>
        <v>#REF!</v>
      </c>
      <c r="C84" s="283" t="e">
        <f>IF('ANXE-1-DEPENSES PREVI'!#REF!=0,"",'ANXE-1-DEPENSES PREVI'!#REF!)</f>
        <v>#REF!</v>
      </c>
      <c r="D84" s="354" t="s">
        <v>158</v>
      </c>
    </row>
    <row r="85" spans="2:4" ht="15" customHeight="1" hidden="1" thickTop="1">
      <c r="B85" s="287" t="e">
        <f>IF('ANXE-1-DEPENSES PREVI'!#REF!=0,"",'ANXE-1-DEPENSES PREVI'!#REF!)</f>
        <v>#REF!</v>
      </c>
      <c r="C85" s="284" t="e">
        <f>IF('ANXE-1-DEPENSES PREVI'!#REF!=0,"",'ANXE-1-DEPENSES PREVI'!#REF!)</f>
        <v>#REF!</v>
      </c>
      <c r="D85" s="354" t="s">
        <v>158</v>
      </c>
    </row>
    <row r="86" spans="2:4" ht="15" customHeight="1" hidden="1">
      <c r="B86" s="285" t="e">
        <f>IF('ANXE-1-DEPENSES PREVI'!#REF!=0,"",'ANXE-1-DEPENSES PREVI'!#REF!)</f>
        <v>#REF!</v>
      </c>
      <c r="C86" s="282" t="e">
        <f>IF('ANXE-1-DEPENSES PREVI'!#REF!=0,"",'ANXE-1-DEPENSES PREVI'!#REF!)</f>
        <v>#REF!</v>
      </c>
      <c r="D86" s="354" t="s">
        <v>158</v>
      </c>
    </row>
    <row r="87" spans="2:4" ht="15" customHeight="1" hidden="1">
      <c r="B87" s="285" t="e">
        <f>IF('ANXE-1-DEPENSES PREVI'!#REF!=0,"",'ANXE-1-DEPENSES PREVI'!#REF!)</f>
        <v>#REF!</v>
      </c>
      <c r="C87" s="282" t="e">
        <f>IF('ANXE-1-DEPENSES PREVI'!#REF!=0,"",'ANXE-1-DEPENSES PREVI'!#REF!)</f>
        <v>#REF!</v>
      </c>
      <c r="D87" s="354" t="s">
        <v>158</v>
      </c>
    </row>
    <row r="88" spans="2:4" ht="15" customHeight="1" hidden="1">
      <c r="B88" s="285" t="e">
        <f>IF('ANXE-1-DEPENSES PREVI'!#REF!=0,"",'ANXE-1-DEPENSES PREVI'!#REF!)</f>
        <v>#REF!</v>
      </c>
      <c r="C88" s="282" t="e">
        <f>IF('ANXE-1-DEPENSES PREVI'!#REF!=0,"",'ANXE-1-DEPENSES PREVI'!#REF!)</f>
        <v>#REF!</v>
      </c>
      <c r="D88" s="354" t="s">
        <v>158</v>
      </c>
    </row>
    <row r="89" spans="2:4" ht="15" customHeight="1" hidden="1">
      <c r="B89" s="285" t="e">
        <f>IF('ANXE-1-DEPENSES PREVI'!#REF!=0,"",'ANXE-1-DEPENSES PREVI'!#REF!)</f>
        <v>#REF!</v>
      </c>
      <c r="C89" s="282" t="e">
        <f>IF('ANXE-1-DEPENSES PREVI'!#REF!=0,"",'ANXE-1-DEPENSES PREVI'!#REF!)</f>
        <v>#REF!</v>
      </c>
      <c r="D89" s="354" t="s">
        <v>158</v>
      </c>
    </row>
    <row r="90" spans="2:4" ht="15" customHeight="1" hidden="1">
      <c r="B90" s="285" t="e">
        <f>IF('ANXE-1-DEPENSES PREVI'!#REF!=0,"",'ANXE-1-DEPENSES PREVI'!#REF!)</f>
        <v>#REF!</v>
      </c>
      <c r="C90" s="282" t="e">
        <f>IF('ANXE-1-DEPENSES PREVI'!#REF!=0,"",'ANXE-1-DEPENSES PREVI'!#REF!)</f>
        <v>#REF!</v>
      </c>
      <c r="D90" s="354" t="s">
        <v>158</v>
      </c>
    </row>
    <row r="91" spans="2:4" ht="15" customHeight="1" hidden="1">
      <c r="B91" s="285" t="e">
        <f>IF('ANXE-1-DEPENSES PREVI'!#REF!=0,"",'ANXE-1-DEPENSES PREVI'!#REF!)</f>
        <v>#REF!</v>
      </c>
      <c r="C91" s="282" t="e">
        <f>IF('ANXE-1-DEPENSES PREVI'!#REF!=0,"",'ANXE-1-DEPENSES PREVI'!#REF!)</f>
        <v>#REF!</v>
      </c>
      <c r="D91" s="354" t="s">
        <v>158</v>
      </c>
    </row>
    <row r="92" spans="2:4" ht="15" customHeight="1" hidden="1">
      <c r="B92" s="285" t="e">
        <f>IF('ANXE-1-DEPENSES PREVI'!#REF!=0,"",'ANXE-1-DEPENSES PREVI'!#REF!)</f>
        <v>#REF!</v>
      </c>
      <c r="C92" s="282" t="e">
        <f>IF('ANXE-1-DEPENSES PREVI'!#REF!=0,"",'ANXE-1-DEPENSES PREVI'!#REF!)</f>
        <v>#REF!</v>
      </c>
      <c r="D92" s="354" t="s">
        <v>158</v>
      </c>
    </row>
    <row r="93" spans="2:4" ht="15" customHeight="1" hidden="1">
      <c r="B93" s="285" t="e">
        <f>IF('ANXE-1-DEPENSES PREVI'!#REF!=0,"",'ANXE-1-DEPENSES PREVI'!#REF!)</f>
        <v>#REF!</v>
      </c>
      <c r="C93" s="282" t="e">
        <f>IF('ANXE-1-DEPENSES PREVI'!#REF!=0,"",'ANXE-1-DEPENSES PREVI'!#REF!)</f>
        <v>#REF!</v>
      </c>
      <c r="D93" s="354" t="s">
        <v>158</v>
      </c>
    </row>
    <row r="94" spans="2:4" ht="15" customHeight="1" hidden="1">
      <c r="B94" s="285" t="e">
        <f>IF('ANXE-1-DEPENSES PREVI'!#REF!=0,"",'ANXE-1-DEPENSES PREVI'!#REF!)</f>
        <v>#REF!</v>
      </c>
      <c r="C94" s="282" t="e">
        <f>IF('ANXE-1-DEPENSES PREVI'!#REF!=0,"",'ANXE-1-DEPENSES PREVI'!#REF!)</f>
        <v>#REF!</v>
      </c>
      <c r="D94" s="354" t="s">
        <v>158</v>
      </c>
    </row>
    <row r="95" spans="2:4" ht="15" customHeight="1" hidden="1">
      <c r="B95" s="285" t="e">
        <f>IF('ANXE-1-DEPENSES PREVI'!#REF!=0,"",'ANXE-1-DEPENSES PREVI'!#REF!)</f>
        <v>#REF!</v>
      </c>
      <c r="C95" s="282" t="e">
        <f>IF('ANXE-1-DEPENSES PREVI'!#REF!=0,"",'ANXE-1-DEPENSES PREVI'!#REF!)</f>
        <v>#REF!</v>
      </c>
      <c r="D95" s="354" t="s">
        <v>158</v>
      </c>
    </row>
    <row r="96" spans="2:4" ht="15" customHeight="1" hidden="1">
      <c r="B96" s="285" t="e">
        <f>IF('ANXE-1-DEPENSES PREVI'!#REF!=0,"",'ANXE-1-DEPENSES PREVI'!#REF!)</f>
        <v>#REF!</v>
      </c>
      <c r="C96" s="282" t="e">
        <f>IF('ANXE-1-DEPENSES PREVI'!#REF!=0,"",'ANXE-1-DEPENSES PREVI'!#REF!)</f>
        <v>#REF!</v>
      </c>
      <c r="D96" s="354" t="s">
        <v>158</v>
      </c>
    </row>
    <row r="97" spans="2:4" ht="15" customHeight="1" hidden="1">
      <c r="B97" s="285" t="e">
        <f>IF('ANXE-1-DEPENSES PREVI'!#REF!=0,"",'ANXE-1-DEPENSES PREVI'!#REF!)</f>
        <v>#REF!</v>
      </c>
      <c r="C97" s="282" t="e">
        <f>IF('ANXE-1-DEPENSES PREVI'!#REF!=0,"",'ANXE-1-DEPENSES PREVI'!#REF!)</f>
        <v>#REF!</v>
      </c>
      <c r="D97" s="354" t="s">
        <v>158</v>
      </c>
    </row>
    <row r="98" spans="2:4" ht="15" customHeight="1" hidden="1">
      <c r="B98" s="285" t="e">
        <f>IF('ANXE-1-DEPENSES PREVI'!#REF!=0,"",'ANXE-1-DEPENSES PREVI'!#REF!)</f>
        <v>#REF!</v>
      </c>
      <c r="C98" s="282" t="e">
        <f>IF('ANXE-1-DEPENSES PREVI'!#REF!=0,"",'ANXE-1-DEPENSES PREVI'!#REF!)</f>
        <v>#REF!</v>
      </c>
      <c r="D98" s="354" t="s">
        <v>158</v>
      </c>
    </row>
    <row r="99" spans="2:4" ht="15" customHeight="1" hidden="1">
      <c r="B99" s="285" t="e">
        <f>IF('ANXE-1-DEPENSES PREVI'!#REF!=0,"",'ANXE-1-DEPENSES PREVI'!#REF!)</f>
        <v>#REF!</v>
      </c>
      <c r="C99" s="282" t="e">
        <f>IF('ANXE-1-DEPENSES PREVI'!#REF!=0,"",'ANXE-1-DEPENSES PREVI'!#REF!)</f>
        <v>#REF!</v>
      </c>
      <c r="D99" s="354" t="s">
        <v>158</v>
      </c>
    </row>
    <row r="100" spans="2:4" ht="15" customHeight="1" hidden="1">
      <c r="B100" s="285" t="e">
        <f>IF('ANXE-1-DEPENSES PREVI'!#REF!=0,"",'ANXE-1-DEPENSES PREVI'!#REF!)</f>
        <v>#REF!</v>
      </c>
      <c r="C100" s="282" t="e">
        <f>IF('ANXE-1-DEPENSES PREVI'!#REF!=0,"",'ANXE-1-DEPENSES PREVI'!#REF!)</f>
        <v>#REF!</v>
      </c>
      <c r="D100" s="354" t="s">
        <v>158</v>
      </c>
    </row>
    <row r="101" spans="2:4" ht="15" customHeight="1" hidden="1">
      <c r="B101" s="285" t="e">
        <f>IF('ANXE-1-DEPENSES PREVI'!#REF!=0,"",'ANXE-1-DEPENSES PREVI'!#REF!)</f>
        <v>#REF!</v>
      </c>
      <c r="C101" s="282" t="e">
        <f>IF('ANXE-1-DEPENSES PREVI'!#REF!=0,"",'ANXE-1-DEPENSES PREVI'!#REF!)</f>
        <v>#REF!</v>
      </c>
      <c r="D101" s="354" t="s">
        <v>158</v>
      </c>
    </row>
    <row r="102" spans="2:4" ht="15" customHeight="1" hidden="1">
      <c r="B102" s="285" t="e">
        <f>IF('ANXE-1-DEPENSES PREVI'!#REF!=0,"",'ANXE-1-DEPENSES PREVI'!#REF!)</f>
        <v>#REF!</v>
      </c>
      <c r="C102" s="282" t="e">
        <f>IF('ANXE-1-DEPENSES PREVI'!#REF!=0,"",'ANXE-1-DEPENSES PREVI'!#REF!)</f>
        <v>#REF!</v>
      </c>
      <c r="D102" s="354" t="s">
        <v>158</v>
      </c>
    </row>
    <row r="103" spans="2:4" ht="15" customHeight="1" hidden="1">
      <c r="B103" s="285" t="e">
        <f>IF('ANXE-1-DEPENSES PREVI'!#REF!=0,"",'ANXE-1-DEPENSES PREVI'!#REF!)</f>
        <v>#REF!</v>
      </c>
      <c r="C103" s="282" t="e">
        <f>IF('ANXE-1-DEPENSES PREVI'!#REF!=0,"",'ANXE-1-DEPENSES PREVI'!#REF!)</f>
        <v>#REF!</v>
      </c>
      <c r="D103" s="354" t="s">
        <v>158</v>
      </c>
    </row>
    <row r="104" spans="2:4" ht="15" customHeight="1" hidden="1">
      <c r="B104" s="285" t="e">
        <f>IF('ANXE-1-DEPENSES PREVI'!#REF!=0,"",'ANXE-1-DEPENSES PREVI'!#REF!)</f>
        <v>#REF!</v>
      </c>
      <c r="C104" s="282" t="e">
        <f>IF('ANXE-1-DEPENSES PREVI'!#REF!=0,"",'ANXE-1-DEPENSES PREVI'!#REF!)</f>
        <v>#REF!</v>
      </c>
      <c r="D104" s="354" t="s">
        <v>158</v>
      </c>
    </row>
    <row r="105" spans="2:4" ht="24.75" customHeight="1" hidden="1">
      <c r="B105" s="8"/>
      <c r="C105" s="152" t="e">
        <f>SUM(C72:C104)</f>
        <v>#REF!</v>
      </c>
      <c r="D105" s="21"/>
    </row>
    <row r="107" spans="2:6" ht="15.75">
      <c r="B107" s="48" t="s">
        <v>243</v>
      </c>
      <c r="C107" s="48"/>
      <c r="D107" s="27"/>
      <c r="E107" s="14"/>
      <c r="F107" s="14"/>
    </row>
    <row r="108" spans="2:6" s="28" customFormat="1" ht="33.75" customHeight="1">
      <c r="B108" s="47" t="s">
        <v>68</v>
      </c>
      <c r="C108" s="47" t="s">
        <v>72</v>
      </c>
      <c r="D108" s="330"/>
      <c r="E108" s="330"/>
      <c r="F108" s="21"/>
    </row>
    <row r="109" spans="2:6" ht="25.5">
      <c r="B109" s="322"/>
      <c r="C109" s="200"/>
      <c r="D109" s="354" t="s">
        <v>158</v>
      </c>
      <c r="E109" s="330"/>
      <c r="F109" s="330"/>
    </row>
    <row r="110" spans="2:6" ht="25.5">
      <c r="B110" s="322"/>
      <c r="C110" s="200"/>
      <c r="D110" s="354" t="s">
        <v>158</v>
      </c>
      <c r="E110" s="21"/>
      <c r="F110" s="21"/>
    </row>
    <row r="111" spans="2:6" ht="25.5">
      <c r="B111" s="322"/>
      <c r="C111" s="200"/>
      <c r="D111" s="354" t="s">
        <v>158</v>
      </c>
      <c r="E111" s="330"/>
      <c r="F111" s="330"/>
    </row>
    <row r="112" spans="2:6" ht="25.5">
      <c r="B112" s="322"/>
      <c r="C112" s="200"/>
      <c r="D112" s="354" t="s">
        <v>158</v>
      </c>
      <c r="E112" s="21"/>
      <c r="F112" s="21"/>
    </row>
    <row r="113" spans="2:6" ht="25.5">
      <c r="B113" s="322"/>
      <c r="C113" s="200"/>
      <c r="D113" s="354" t="s">
        <v>158</v>
      </c>
      <c r="E113" s="21"/>
      <c r="F113" s="21"/>
    </row>
    <row r="114" spans="2:6" ht="25.5">
      <c r="B114" s="322"/>
      <c r="C114" s="200"/>
      <c r="D114" s="354" t="s">
        <v>158</v>
      </c>
      <c r="E114" s="21"/>
      <c r="F114" s="21"/>
    </row>
    <row r="115" spans="2:6" ht="25.5">
      <c r="B115" s="322"/>
      <c r="C115" s="200"/>
      <c r="D115" s="354" t="s">
        <v>158</v>
      </c>
      <c r="E115" s="330"/>
      <c r="F115" s="330"/>
    </row>
    <row r="116" spans="2:6" ht="25.5">
      <c r="B116" s="322"/>
      <c r="C116" s="200"/>
      <c r="D116" s="354" t="s">
        <v>158</v>
      </c>
      <c r="E116" s="21"/>
      <c r="F116" s="21"/>
    </row>
    <row r="117" spans="2:6" ht="25.5">
      <c r="B117" s="322"/>
      <c r="C117" s="200"/>
      <c r="D117" s="354" t="s">
        <v>158</v>
      </c>
      <c r="E117" s="21"/>
      <c r="F117" s="21"/>
    </row>
    <row r="118" spans="2:6" ht="25.5">
      <c r="B118" s="322"/>
      <c r="C118" s="200"/>
      <c r="D118" s="354" t="s">
        <v>158</v>
      </c>
      <c r="E118" s="21"/>
      <c r="F118" s="21"/>
    </row>
    <row r="119" spans="2:6" ht="24.75" customHeight="1">
      <c r="B119" s="331" t="s">
        <v>244</v>
      </c>
      <c r="C119" s="332">
        <f>SUM(C109:C118)</f>
        <v>0</v>
      </c>
      <c r="D119" s="21"/>
      <c r="E119" s="21"/>
      <c r="F119" s="21"/>
    </row>
    <row r="120" spans="2:6" ht="24.75" customHeight="1">
      <c r="B120" s="333" t="s">
        <v>245</v>
      </c>
      <c r="C120" s="334">
        <f>IF(C134&gt;C133,C119,C134-C70)</f>
        <v>0</v>
      </c>
      <c r="D120" s="21"/>
      <c r="E120" s="21"/>
      <c r="F120" s="21"/>
    </row>
    <row r="121" spans="2:6" ht="24.75" customHeight="1">
      <c r="B121" s="335"/>
      <c r="C121" s="336"/>
      <c r="D121" s="21"/>
      <c r="E121" s="21"/>
      <c r="F121" s="21"/>
    </row>
    <row r="122" spans="2:4" ht="24.75" customHeight="1" thickBot="1">
      <c r="B122" s="476"/>
      <c r="C122" s="475">
        <f>IF(C134&gt;C133,"Attention : le total des financements privés est insuffisant de "&amp;C134-C133&amp;" €","")</f>
      </c>
      <c r="D122" s="477"/>
    </row>
    <row r="123" spans="2:5" ht="25.5" customHeight="1">
      <c r="B123" s="337" t="s">
        <v>246</v>
      </c>
      <c r="C123" s="338"/>
      <c r="D123" s="338"/>
      <c r="E123" s="338"/>
    </row>
    <row r="124" spans="2:4" ht="16.5" customHeight="1" thickBot="1">
      <c r="B124" s="48"/>
      <c r="C124" s="8"/>
      <c r="D124" s="8"/>
    </row>
    <row r="125" spans="2:4" ht="24.75" customHeight="1">
      <c r="B125" s="339" t="s">
        <v>247</v>
      </c>
      <c r="C125" s="340">
        <f>ROUNDDOWN(C70+C120,2)</f>
        <v>0</v>
      </c>
      <c r="D125" s="8"/>
    </row>
    <row r="126" spans="2:4" ht="18" customHeight="1">
      <c r="B126" s="341" t="s">
        <v>248</v>
      </c>
      <c r="C126" s="342">
        <f>C70</f>
        <v>0</v>
      </c>
      <c r="D126" s="8"/>
    </row>
    <row r="127" spans="2:4" ht="18" customHeight="1">
      <c r="B127" s="344" t="s">
        <v>249</v>
      </c>
      <c r="C127" s="342">
        <f>C120</f>
        <v>0</v>
      </c>
      <c r="D127" s="8"/>
    </row>
    <row r="128" spans="2:4" ht="24.75" customHeight="1">
      <c r="B128" s="345" t="s">
        <v>97</v>
      </c>
      <c r="C128" s="346">
        <f>SUM(C41+C62+C48)</f>
        <v>0</v>
      </c>
      <c r="D128" s="8"/>
    </row>
    <row r="129" spans="2:4" ht="18" customHeight="1">
      <c r="B129" s="341" t="s">
        <v>250</v>
      </c>
      <c r="C129" s="342">
        <f>C45</f>
        <v>0</v>
      </c>
      <c r="D129" s="8"/>
    </row>
    <row r="130" spans="2:4" ht="18" customHeight="1">
      <c r="B130" s="343" t="s">
        <v>251</v>
      </c>
      <c r="C130" s="342">
        <f>C46</f>
        <v>0</v>
      </c>
      <c r="D130" s="8"/>
    </row>
    <row r="131" spans="1:4" ht="18" customHeight="1">
      <c r="A131" s="8" t="s">
        <v>74</v>
      </c>
      <c r="B131" s="343" t="s">
        <v>252</v>
      </c>
      <c r="C131" s="342">
        <f>C62+C47</f>
        <v>0</v>
      </c>
      <c r="D131" s="8"/>
    </row>
    <row r="132" spans="2:4" ht="18" customHeight="1">
      <c r="B132" s="347" t="s">
        <v>253</v>
      </c>
      <c r="C132" s="342">
        <f>C41</f>
        <v>0</v>
      </c>
      <c r="D132" s="8"/>
    </row>
    <row r="133" spans="2:3" ht="24.75" customHeight="1" hidden="1">
      <c r="B133" s="348" t="s">
        <v>133</v>
      </c>
      <c r="C133" s="349">
        <f>ROUNDDOWN(C70+C119,2)</f>
        <v>0</v>
      </c>
    </row>
    <row r="134" spans="2:6" s="7" customFormat="1" ht="24.75" customHeight="1" hidden="1">
      <c r="B134" s="350" t="s">
        <v>147</v>
      </c>
      <c r="C134" s="351">
        <f>ROUNDDOWN(C18-C40,2)</f>
        <v>0</v>
      </c>
      <c r="E134" s="14"/>
      <c r="F134" s="14"/>
    </row>
    <row r="135" spans="2:4" ht="24.75" customHeight="1" thickBot="1">
      <c r="B135" s="352" t="s">
        <v>98</v>
      </c>
      <c r="C135" s="353">
        <f>SUM(C125,C128)</f>
        <v>0</v>
      </c>
      <c r="D135" s="8"/>
    </row>
    <row r="136" ht="25.5" customHeight="1" thickBot="1"/>
    <row r="137" spans="2:6" ht="30.75" customHeight="1">
      <c r="B137" s="526" t="s">
        <v>254</v>
      </c>
      <c r="C137" s="528"/>
      <c r="D137" s="528"/>
      <c r="E137" s="528"/>
      <c r="F137" s="7"/>
    </row>
    <row r="138" spans="5:6" ht="12.75">
      <c r="E138" s="7"/>
      <c r="F138" s="7"/>
    </row>
    <row r="139" spans="5:6" ht="12.75">
      <c r="E139" s="7"/>
      <c r="F139" s="7"/>
    </row>
    <row r="140" spans="5:6" ht="12.75">
      <c r="E140" s="7"/>
      <c r="F140" s="7"/>
    </row>
    <row r="147" ht="18.75" customHeight="1"/>
    <row r="158" spans="2:4" ht="9.75" customHeight="1">
      <c r="B158" s="8"/>
      <c r="C158" s="8"/>
      <c r="D158" s="8"/>
    </row>
    <row r="168" spans="2:4" ht="15" customHeight="1">
      <c r="B168" s="8"/>
      <c r="C168" s="8"/>
      <c r="D168" s="8"/>
    </row>
    <row r="169" spans="2:4" ht="24.75" customHeight="1">
      <c r="B169" s="8"/>
      <c r="C169" s="8"/>
      <c r="D169" s="8"/>
    </row>
    <row r="178" spans="2:4" ht="15.75" customHeight="1">
      <c r="B178" s="8"/>
      <c r="C178" s="8"/>
      <c r="D178" s="8"/>
    </row>
    <row r="179" spans="2:4" ht="30.75" customHeight="1">
      <c r="B179" s="8"/>
      <c r="C179" s="8"/>
      <c r="D179" s="8"/>
    </row>
    <row r="187" spans="2:4" ht="29.25" customHeight="1">
      <c r="B187" s="8"/>
      <c r="C187" s="8"/>
      <c r="D187" s="8"/>
    </row>
  </sheetData>
  <sheetProtection password="C47B" sheet="1"/>
  <mergeCells count="14">
    <mergeCell ref="B3:G3"/>
    <mergeCell ref="B67:E67"/>
    <mergeCell ref="B137:E137"/>
    <mergeCell ref="C14:F14"/>
    <mergeCell ref="B13:F13"/>
    <mergeCell ref="F23:G25"/>
    <mergeCell ref="D24:E24"/>
    <mergeCell ref="D27:G27"/>
    <mergeCell ref="D28:G28"/>
    <mergeCell ref="D29:G29"/>
    <mergeCell ref="B7:F7"/>
    <mergeCell ref="C11:F11"/>
    <mergeCell ref="B10:F10"/>
    <mergeCell ref="C8:F8"/>
  </mergeCells>
  <conditionalFormatting sqref="C125">
    <cfRule type="cellIs" priority="1" dxfId="3" operator="equal" stopIfTrue="1">
      <formula>C134</formula>
    </cfRule>
  </conditionalFormatting>
  <conditionalFormatting sqref="C133">
    <cfRule type="cellIs" priority="2" dxfId="3" operator="equal" stopIfTrue="1">
      <formula>$C$75</formula>
    </cfRule>
  </conditionalFormatting>
  <conditionalFormatting sqref="C135">
    <cfRule type="cellIs" priority="3" dxfId="3" operator="equal" stopIfTrue="1">
      <formula>$C$18</formula>
    </cfRule>
  </conditionalFormatting>
  <conditionalFormatting sqref="C45:C47">
    <cfRule type="expression" priority="5" dxfId="9" stopIfTrue="1">
      <formula>$C$48=$C$43</formula>
    </cfRule>
  </conditionalFormatting>
  <conditionalFormatting sqref="C40">
    <cfRule type="cellIs" priority="5" dxfId="10" operator="lessThan" stopIfTrue="1">
      <formula>5000</formula>
    </cfRule>
  </conditionalFormatting>
  <dataValidations count="5">
    <dataValidation type="decimal" allowBlank="1" showInputMessage="1" showErrorMessage="1" sqref="C109:C118">
      <formula1>0</formula1>
      <formula2>10000000</formula2>
    </dataValidation>
    <dataValidation type="decimal" operator="greaterThan" allowBlank="1" showInputMessage="1" showErrorMessage="1" sqref="C52:C61">
      <formula1>0</formula1>
    </dataValidation>
    <dataValidation operator="greaterThan" allowBlank="1" showInputMessage="1" showErrorMessage="1" sqref="D52:D61"/>
    <dataValidation allowBlank="1" showInputMessage="1" showErrorMessage="1" error="Ce montant est calculé à partir des données saisie dans l'annexe 1" sqref="C18"/>
    <dataValidation type="list" allowBlank="1" showInputMessage="1" showErrorMessage="1" sqref="C34">
      <formula1>"50%,60%,75%,80%"</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50" r:id="rId2"/>
  <headerFooter alignWithMargins="0">
    <oddFooter>&amp;L&amp;"Calibri,Italique"&amp;8Annexes techniques - Mesure 51.1.b,c et d&amp;R&amp;"Calibri,Italique"&amp;8V1.2.1 avril 2017</oddFooter>
  </headerFooter>
  <rowBreaks count="1" manualBreakCount="1">
    <brk id="65" min="1" max="6" man="1"/>
  </rowBreaks>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J36"/>
  <sheetViews>
    <sheetView showGridLines="0" view="pageBreakPreview" zoomScaleSheetLayoutView="100" workbookViewId="0" topLeftCell="A1">
      <selection activeCell="D21" sqref="D21"/>
    </sheetView>
  </sheetViews>
  <sheetFormatPr defaultColWidth="101.421875" defaultRowHeight="15"/>
  <cols>
    <col min="1" max="1" width="4.421875" style="8" customWidth="1"/>
    <col min="2" max="2" width="13.8515625" style="7" customWidth="1"/>
    <col min="3" max="3" width="21.00390625" style="7" customWidth="1"/>
    <col min="4" max="4" width="18.8515625" style="7" customWidth="1"/>
    <col min="5" max="5" width="17.7109375" style="7" customWidth="1"/>
    <col min="6" max="6" width="17.00390625" style="7" customWidth="1"/>
    <col min="7" max="7" width="19.140625" style="7" customWidth="1"/>
    <col min="8" max="8" width="17.28125" style="8" customWidth="1"/>
    <col min="9" max="9" width="15.421875" style="8" customWidth="1"/>
    <col min="10" max="10" width="9.57421875" style="8" customWidth="1"/>
    <col min="11" max="16384" width="101.421875" style="8" customWidth="1"/>
  </cols>
  <sheetData>
    <row r="1" spans="2:7" ht="30">
      <c r="B1" s="42" t="s">
        <v>106</v>
      </c>
      <c r="C1" s="42"/>
      <c r="D1" s="42"/>
      <c r="E1" s="42"/>
      <c r="F1" s="42"/>
      <c r="G1" s="43"/>
    </row>
    <row r="2" spans="2:7" ht="18">
      <c r="B2" s="10" t="s">
        <v>109</v>
      </c>
      <c r="C2" s="43"/>
      <c r="D2" s="43"/>
      <c r="E2" s="43"/>
      <c r="F2" s="43"/>
      <c r="G2" s="43"/>
    </row>
    <row r="3" spans="2:10" ht="54" customHeight="1">
      <c r="B3" s="502" t="str">
        <f>'ANXE-1-DEPENSES PREVI'!B3</f>
        <v>Mesures n°51.1.b (aide à l’amélioration et au développement des installations de soutien et des infrastructures), 51.1.c (protection renforcée contre les espèces figurant dans les directives 2009/147/CE et 92/43/CE et causant de graves dommages à l’aquaculture) et 51.1.d (actions en réponse à la détection d’une hausse de mortalité ou de la présence de maladies).</v>
      </c>
      <c r="C3" s="543"/>
      <c r="D3" s="543"/>
      <c r="E3" s="543"/>
      <c r="F3" s="543"/>
      <c r="G3" s="543"/>
      <c r="H3" s="543"/>
      <c r="I3" s="543"/>
      <c r="J3" s="543"/>
    </row>
    <row r="4" spans="1:9" ht="15">
      <c r="A4" s="2"/>
      <c r="B4" s="358" t="str">
        <f>NOTICE!C6</f>
        <v>version 1.2.1 - avril 2017</v>
      </c>
      <c r="C4" s="43"/>
      <c r="D4" s="8"/>
      <c r="E4" s="8"/>
      <c r="I4" s="19"/>
    </row>
    <row r="5" spans="2:9" s="23" customFormat="1" ht="38.25" customHeight="1">
      <c r="B5" s="181" t="s">
        <v>189</v>
      </c>
      <c r="C5" s="232"/>
      <c r="D5" s="33"/>
      <c r="E5" s="33"/>
      <c r="F5" s="33"/>
      <c r="G5" s="71"/>
      <c r="H5" s="22"/>
      <c r="I5" s="22"/>
    </row>
    <row r="6" spans="2:4" s="76" customFormat="1" ht="46.5" customHeight="1">
      <c r="B6" s="483" t="s">
        <v>213</v>
      </c>
      <c r="D6" s="77"/>
    </row>
    <row r="7" spans="2:9" s="23" customFormat="1" ht="24.75" customHeight="1">
      <c r="B7" s="549" t="s">
        <v>12</v>
      </c>
      <c r="C7" s="549"/>
      <c r="D7" s="550"/>
      <c r="E7" s="550"/>
      <c r="F7" s="550"/>
      <c r="G7" s="550"/>
      <c r="H7" s="550"/>
      <c r="I7" s="548"/>
    </row>
    <row r="8" spans="2:9" s="23" customFormat="1" ht="24.75" customHeight="1">
      <c r="B8" s="544" t="s">
        <v>108</v>
      </c>
      <c r="C8" s="545"/>
      <c r="D8" s="546" t="str">
        <f>IF('ANXE-1-DEPENSES PREVI'!$C$8=0,"Veuillez renseigner cette information à l'annexe 1",'ANXE-1-DEPENSES PREVI'!$C$8)</f>
        <v>Veuillez renseigner cette information à l'annexe 1</v>
      </c>
      <c r="E8" s="547"/>
      <c r="F8" s="547"/>
      <c r="G8" s="547"/>
      <c r="H8" s="547"/>
      <c r="I8" s="548"/>
    </row>
    <row r="9" spans="2:9" s="23" customFormat="1" ht="12" customHeight="1">
      <c r="B9" s="5"/>
      <c r="C9" s="37"/>
      <c r="D9" s="37"/>
      <c r="E9" s="37"/>
      <c r="F9" s="37"/>
      <c r="G9" s="37"/>
      <c r="H9" s="22"/>
      <c r="I9" s="22"/>
    </row>
    <row r="10" spans="2:9" s="66" customFormat="1" ht="24.75" customHeight="1">
      <c r="B10" s="549" t="s">
        <v>92</v>
      </c>
      <c r="C10" s="549"/>
      <c r="D10" s="551"/>
      <c r="E10" s="551"/>
      <c r="F10" s="551"/>
      <c r="G10" s="551"/>
      <c r="H10" s="551"/>
      <c r="I10" s="548"/>
    </row>
    <row r="11" spans="2:9" s="23" customFormat="1" ht="24.75" customHeight="1">
      <c r="B11" s="544" t="s">
        <v>104</v>
      </c>
      <c r="C11" s="545"/>
      <c r="D11" s="556" t="str">
        <f>IF('ANXE-1-DEPENSES PREVI'!$C$11=0,"Veuillez renseigner cette information à l'annexe 1",'ANXE-1-DEPENSES PREVI'!$C$11)</f>
        <v>Veuillez renseigner cette information à l'annexe 1</v>
      </c>
      <c r="E11" s="548"/>
      <c r="F11" s="548"/>
      <c r="G11" s="548"/>
      <c r="H11" s="548"/>
      <c r="I11" s="548"/>
    </row>
    <row r="12" spans="2:9" s="23" customFormat="1" ht="12.75">
      <c r="B12" s="24"/>
      <c r="C12" s="233"/>
      <c r="D12" s="233"/>
      <c r="E12" s="233"/>
      <c r="F12" s="233"/>
      <c r="G12" s="233"/>
      <c r="H12" s="22"/>
      <c r="I12" s="22"/>
    </row>
    <row r="13" spans="2:10" ht="19.5" customHeight="1">
      <c r="B13" s="554" t="s">
        <v>190</v>
      </c>
      <c r="C13" s="555"/>
      <c r="D13" s="555"/>
      <c r="E13" s="555"/>
      <c r="F13" s="555"/>
      <c r="G13" s="555"/>
      <c r="H13" s="555"/>
      <c r="I13" s="548"/>
      <c r="J13" s="20"/>
    </row>
    <row r="14" spans="2:9" s="7" customFormat="1" ht="15" customHeight="1" hidden="1">
      <c r="B14" s="74"/>
      <c r="C14" s="234" t="s">
        <v>191</v>
      </c>
      <c r="D14" s="235">
        <f>SUM(I18:I22)</f>
        <v>0</v>
      </c>
      <c r="E14" s="236" t="str">
        <f>IF(D14=100%," ","Le total doit être égal à 100%")</f>
        <v>Le total doit être égal à 100%</v>
      </c>
      <c r="I14" s="14"/>
    </row>
    <row r="15" spans="2:9" ht="18" customHeight="1" thickBot="1">
      <c r="B15" s="237"/>
      <c r="H15" s="7"/>
      <c r="I15" s="7"/>
    </row>
    <row r="16" spans="3:9" ht="17.25" customHeight="1">
      <c r="C16" s="237"/>
      <c r="D16" s="238"/>
      <c r="E16" s="557" t="s">
        <v>192</v>
      </c>
      <c r="F16" s="558"/>
      <c r="G16" s="559"/>
      <c r="I16" s="239"/>
    </row>
    <row r="17" spans="2:9" ht="25.5">
      <c r="B17" s="240"/>
      <c r="C17" s="241" t="s">
        <v>126</v>
      </c>
      <c r="D17" s="242" t="s">
        <v>193</v>
      </c>
      <c r="E17" s="243" t="s">
        <v>194</v>
      </c>
      <c r="F17" s="244" t="s">
        <v>195</v>
      </c>
      <c r="G17" s="245" t="s">
        <v>208</v>
      </c>
      <c r="H17" s="242" t="s">
        <v>196</v>
      </c>
      <c r="I17" s="246" t="s">
        <v>197</v>
      </c>
    </row>
    <row r="18" spans="2:9" ht="16.5" customHeight="1">
      <c r="B18" s="247" t="s">
        <v>198</v>
      </c>
      <c r="C18" s="360"/>
      <c r="D18" s="361"/>
      <c r="E18" s="248">
        <f>ROUND(G18*75%,2)</f>
        <v>0</v>
      </c>
      <c r="F18" s="249">
        <f>ROUND(G18-E18,2)</f>
        <v>0</v>
      </c>
      <c r="G18" s="250">
        <f aca="true" t="shared" si="0" ref="G18:G27">C18*D18</f>
        <v>0</v>
      </c>
      <c r="H18" s="251">
        <f aca="true" t="shared" si="1" ref="H18:H27">C18-G18</f>
        <v>0</v>
      </c>
      <c r="I18" s="252">
        <f aca="true" t="shared" si="2" ref="I18:I27">IF($C$29=0,"",C18/$C$29)</f>
      </c>
    </row>
    <row r="19" spans="2:9" ht="16.5" customHeight="1">
      <c r="B19" s="247" t="s">
        <v>199</v>
      </c>
      <c r="C19" s="362"/>
      <c r="D19" s="363"/>
      <c r="E19" s="248">
        <f aca="true" t="shared" si="3" ref="E19:E27">ROUND(G19*75%,2)</f>
        <v>0</v>
      </c>
      <c r="F19" s="249">
        <f aca="true" t="shared" si="4" ref="F19:F27">ROUND(G19-E19,2)</f>
        <v>0</v>
      </c>
      <c r="G19" s="253">
        <f t="shared" si="0"/>
        <v>0</v>
      </c>
      <c r="H19" s="254">
        <f t="shared" si="1"/>
        <v>0</v>
      </c>
      <c r="I19" s="255">
        <f t="shared" si="2"/>
      </c>
    </row>
    <row r="20" spans="2:9" ht="16.5" customHeight="1">
      <c r="B20" s="247" t="s">
        <v>200</v>
      </c>
      <c r="C20" s="362"/>
      <c r="D20" s="363"/>
      <c r="E20" s="248">
        <f t="shared" si="3"/>
        <v>0</v>
      </c>
      <c r="F20" s="249">
        <f t="shared" si="4"/>
        <v>0</v>
      </c>
      <c r="G20" s="253">
        <f t="shared" si="0"/>
        <v>0</v>
      </c>
      <c r="H20" s="254">
        <f t="shared" si="1"/>
        <v>0</v>
      </c>
      <c r="I20" s="255">
        <f t="shared" si="2"/>
      </c>
    </row>
    <row r="21" spans="2:9" ht="16.5" customHeight="1">
      <c r="B21" s="247" t="s">
        <v>201</v>
      </c>
      <c r="C21" s="362"/>
      <c r="D21" s="363"/>
      <c r="E21" s="248">
        <f t="shared" si="3"/>
        <v>0</v>
      </c>
      <c r="F21" s="249">
        <f t="shared" si="4"/>
        <v>0</v>
      </c>
      <c r="G21" s="253">
        <f t="shared" si="0"/>
        <v>0</v>
      </c>
      <c r="H21" s="254">
        <f t="shared" si="1"/>
        <v>0</v>
      </c>
      <c r="I21" s="255">
        <f t="shared" si="2"/>
      </c>
    </row>
    <row r="22" spans="2:9" ht="16.5" customHeight="1">
      <c r="B22" s="247" t="s">
        <v>202</v>
      </c>
      <c r="C22" s="364"/>
      <c r="D22" s="365"/>
      <c r="E22" s="248">
        <f t="shared" si="3"/>
        <v>0</v>
      </c>
      <c r="F22" s="249">
        <f t="shared" si="4"/>
        <v>0</v>
      </c>
      <c r="G22" s="256">
        <f t="shared" si="0"/>
        <v>0</v>
      </c>
      <c r="H22" s="257">
        <f t="shared" si="1"/>
        <v>0</v>
      </c>
      <c r="I22" s="258">
        <f t="shared" si="2"/>
      </c>
    </row>
    <row r="23" spans="2:9" ht="16.5" customHeight="1">
      <c r="B23" s="247" t="s">
        <v>203</v>
      </c>
      <c r="C23" s="362"/>
      <c r="D23" s="363"/>
      <c r="E23" s="248">
        <f t="shared" si="3"/>
        <v>0</v>
      </c>
      <c r="F23" s="249">
        <f t="shared" si="4"/>
        <v>0</v>
      </c>
      <c r="G23" s="253">
        <f t="shared" si="0"/>
        <v>0</v>
      </c>
      <c r="H23" s="254">
        <f t="shared" si="1"/>
        <v>0</v>
      </c>
      <c r="I23" s="255">
        <f t="shared" si="2"/>
      </c>
    </row>
    <row r="24" spans="2:9" ht="16.5" customHeight="1">
      <c r="B24" s="247" t="s">
        <v>204</v>
      </c>
      <c r="C24" s="362"/>
      <c r="D24" s="363"/>
      <c r="E24" s="248">
        <f t="shared" si="3"/>
        <v>0</v>
      </c>
      <c r="F24" s="249">
        <f t="shared" si="4"/>
        <v>0</v>
      </c>
      <c r="G24" s="253">
        <f t="shared" si="0"/>
        <v>0</v>
      </c>
      <c r="H24" s="254">
        <f t="shared" si="1"/>
        <v>0</v>
      </c>
      <c r="I24" s="255">
        <f t="shared" si="2"/>
      </c>
    </row>
    <row r="25" spans="2:9" ht="16.5" customHeight="1">
      <c r="B25" s="247" t="s">
        <v>205</v>
      </c>
      <c r="C25" s="362"/>
      <c r="D25" s="363"/>
      <c r="E25" s="248">
        <f t="shared" si="3"/>
        <v>0</v>
      </c>
      <c r="F25" s="249">
        <f t="shared" si="4"/>
        <v>0</v>
      </c>
      <c r="G25" s="253">
        <f t="shared" si="0"/>
        <v>0</v>
      </c>
      <c r="H25" s="254">
        <f t="shared" si="1"/>
        <v>0</v>
      </c>
      <c r="I25" s="255">
        <f t="shared" si="2"/>
      </c>
    </row>
    <row r="26" spans="2:9" ht="16.5" customHeight="1">
      <c r="B26" s="247" t="s">
        <v>206</v>
      </c>
      <c r="C26" s="362"/>
      <c r="D26" s="363"/>
      <c r="E26" s="248">
        <f t="shared" si="3"/>
        <v>0</v>
      </c>
      <c r="F26" s="249">
        <f t="shared" si="4"/>
        <v>0</v>
      </c>
      <c r="G26" s="253">
        <f t="shared" si="0"/>
        <v>0</v>
      </c>
      <c r="H26" s="254">
        <f t="shared" si="1"/>
        <v>0</v>
      </c>
      <c r="I26" s="255">
        <f t="shared" si="2"/>
      </c>
    </row>
    <row r="27" spans="2:9" ht="16.5" customHeight="1">
      <c r="B27" s="247" t="s">
        <v>207</v>
      </c>
      <c r="C27" s="366"/>
      <c r="D27" s="367"/>
      <c r="E27" s="248">
        <f t="shared" si="3"/>
        <v>0</v>
      </c>
      <c r="F27" s="249">
        <f t="shared" si="4"/>
        <v>0</v>
      </c>
      <c r="G27" s="259">
        <f t="shared" si="0"/>
        <v>0</v>
      </c>
      <c r="H27" s="260">
        <f t="shared" si="1"/>
        <v>0</v>
      </c>
      <c r="I27" s="261">
        <f t="shared" si="2"/>
      </c>
    </row>
    <row r="28" spans="2:9" ht="13.5" customHeight="1">
      <c r="B28" s="237"/>
      <c r="C28" s="262" t="s">
        <v>191</v>
      </c>
      <c r="D28" s="263"/>
      <c r="E28" s="264"/>
      <c r="F28" s="265"/>
      <c r="G28" s="266"/>
      <c r="H28" s="267"/>
      <c r="I28" s="268"/>
    </row>
    <row r="29" spans="2:9" ht="16.5" customHeight="1" thickBot="1">
      <c r="B29" s="237"/>
      <c r="C29" s="269">
        <f>SUM(C18:C27)</f>
        <v>0</v>
      </c>
      <c r="D29" s="376" t="e">
        <f>G29/C29</f>
        <v>#DIV/0!</v>
      </c>
      <c r="E29" s="270">
        <f>SUM(E18:E27)</f>
        <v>0</v>
      </c>
      <c r="F29" s="271">
        <f>SUM(F18:F27)</f>
        <v>0</v>
      </c>
      <c r="G29" s="272">
        <f>SUM(G18:G27)</f>
        <v>0</v>
      </c>
      <c r="H29" s="273">
        <f>SUM(H18:H27)</f>
        <v>0</v>
      </c>
      <c r="I29" s="359">
        <f>SUM(I18:I27)</f>
        <v>0</v>
      </c>
    </row>
    <row r="31" spans="6:7" ht="12.75">
      <c r="F31" s="368"/>
      <c r="G31" s="368"/>
    </row>
    <row r="32" spans="2:3" ht="12.75">
      <c r="B32" s="552"/>
      <c r="C32" s="553"/>
    </row>
    <row r="33" spans="2:3" ht="12.75">
      <c r="B33" s="552"/>
      <c r="C33" s="553"/>
    </row>
    <row r="34" spans="2:6" ht="12.75">
      <c r="B34" s="552"/>
      <c r="C34" s="553"/>
      <c r="F34" s="369"/>
    </row>
    <row r="35" spans="2:3" ht="12.75">
      <c r="B35" s="552"/>
      <c r="C35" s="553"/>
    </row>
    <row r="36" spans="2:3" ht="12.75">
      <c r="B36" s="552"/>
      <c r="C36" s="553"/>
    </row>
    <row r="39" ht="9.75" customHeight="1"/>
    <row r="49" ht="15" customHeight="1"/>
    <row r="50" ht="24.75" customHeight="1"/>
    <row r="59" ht="15.75" customHeight="1"/>
    <row r="60" ht="30.75" customHeight="1"/>
    <row r="68" ht="29.25" customHeight="1"/>
  </sheetData>
  <sheetProtection password="C47B" sheet="1" objects="1" scenarios="1"/>
  <mergeCells count="14">
    <mergeCell ref="B13:I13"/>
    <mergeCell ref="D11:I11"/>
    <mergeCell ref="E16:G16"/>
    <mergeCell ref="B35:C35"/>
    <mergeCell ref="B36:C36"/>
    <mergeCell ref="B32:C32"/>
    <mergeCell ref="B33:C33"/>
    <mergeCell ref="B34:C34"/>
    <mergeCell ref="B3:J3"/>
    <mergeCell ref="B8:C8"/>
    <mergeCell ref="B11:C11"/>
    <mergeCell ref="D8:I8"/>
    <mergeCell ref="B7:I7"/>
    <mergeCell ref="B10:I10"/>
  </mergeCells>
  <conditionalFormatting sqref="D14">
    <cfRule type="cellIs" priority="1" dxfId="1" operator="notEqual" stopIfTrue="1">
      <formula>1</formula>
    </cfRule>
    <cfRule type="cellIs" priority="2" dxfId="0" operator="equal" stopIfTrue="1">
      <formula>1</formula>
    </cfRule>
  </conditionalFormatting>
  <dataValidations count="2">
    <dataValidation type="list" allowBlank="1" showInputMessage="1" showErrorMessage="1" sqref="D18:D27">
      <formula1>"50%,60%,70%,75%,80%"</formula1>
    </dataValidation>
    <dataValidation type="decimal" allowBlank="1" showInputMessage="1" showErrorMessage="1" errorTitle="Format invalide" error="Vous devez renseigner une valeur numériqe." sqref="C18:C27">
      <formula1>0</formula1>
      <formula2>10000000</formula2>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64" r:id="rId1"/>
  <headerFooter alignWithMargins="0">
    <oddFooter>&amp;L&amp;"Calibri,Italique"&amp;8Annexes techniques - Mesure 51.1.b,c et d&amp;R&amp;"Calibri,Italique"&amp;8V1.2.1 avril 2017</oddFooter>
  </headerFooter>
</worksheet>
</file>

<file path=xl/worksheets/sheet5.xml><?xml version="1.0" encoding="utf-8"?>
<worksheet xmlns="http://schemas.openxmlformats.org/spreadsheetml/2006/main" xmlns:r="http://schemas.openxmlformats.org/officeDocument/2006/relationships">
  <sheetPr codeName="Feuil5">
    <tabColor indexed="50"/>
    <pageSetUpPr fitToPage="1"/>
  </sheetPr>
  <dimension ref="A1:L55"/>
  <sheetViews>
    <sheetView showGridLines="0" view="pageBreakPreview" zoomScale="85" zoomScaleNormal="85" zoomScaleSheetLayoutView="85" zoomScalePageLayoutView="10" workbookViewId="0" topLeftCell="A1">
      <selection activeCell="D21" sqref="D21"/>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42" t="s">
        <v>106</v>
      </c>
      <c r="C1" s="42"/>
      <c r="D1" s="43"/>
      <c r="E1" s="8"/>
      <c r="F1" s="8"/>
      <c r="G1" s="8"/>
    </row>
    <row r="2" spans="2:7" ht="18">
      <c r="B2" s="44" t="s">
        <v>109</v>
      </c>
      <c r="C2" s="43"/>
      <c r="D2" s="44"/>
      <c r="E2" s="8"/>
      <c r="F2" s="8"/>
      <c r="G2" s="8"/>
    </row>
    <row r="3" spans="2:9" s="8" customFormat="1" ht="53.25" customHeight="1">
      <c r="B3" s="502" t="str">
        <f>'ANXE-1-DEPENSES PREVI'!B3</f>
        <v>Mesures n°51.1.b (aide à l’amélioration et au développement des installations de soutien et des infrastructures), 51.1.c (protection renforcée contre les espèces figurant dans les directives 2009/147/CE et 92/43/CE et causant de graves dommages à l’aquaculture) et 51.1.d (actions en réponse à la détection d’une hausse de mortalité ou de la présence de maladies).</v>
      </c>
      <c r="C3" s="543"/>
      <c r="D3" s="543"/>
      <c r="E3" s="543"/>
      <c r="F3" s="543"/>
      <c r="G3" s="543"/>
      <c r="H3" s="543"/>
      <c r="I3" s="543"/>
    </row>
    <row r="4" spans="1:9" ht="15">
      <c r="A4" s="2"/>
      <c r="B4" s="358" t="str">
        <f>NOTICE!C6</f>
        <v>version 1.2.1 - avril 2017</v>
      </c>
      <c r="C4" s="43"/>
      <c r="D4" s="8"/>
      <c r="E4" s="8"/>
      <c r="I4" s="19"/>
    </row>
    <row r="5" spans="2:7" ht="18">
      <c r="B5" s="44"/>
      <c r="C5" s="43"/>
      <c r="D5" s="43"/>
      <c r="E5" s="8"/>
      <c r="F5" s="8"/>
      <c r="G5" s="8"/>
    </row>
    <row r="6" spans="2:12" s="18" customFormat="1" ht="26.25">
      <c r="B6" s="45" t="s">
        <v>111</v>
      </c>
      <c r="C6" s="33"/>
      <c r="D6" s="31"/>
      <c r="E6" s="22"/>
      <c r="F6" s="22"/>
      <c r="G6" s="23"/>
      <c r="H6" s="17"/>
      <c r="I6" s="17"/>
      <c r="J6" s="17"/>
      <c r="K6" s="17"/>
      <c r="L6" s="17"/>
    </row>
    <row r="7" spans="2:12" s="18" customFormat="1" ht="18">
      <c r="B7" s="146" t="s">
        <v>403</v>
      </c>
      <c r="C7" s="33"/>
      <c r="D7" s="31"/>
      <c r="E7" s="22"/>
      <c r="F7" s="22"/>
      <c r="G7" s="23"/>
      <c r="H7" s="17"/>
      <c r="I7" s="17"/>
      <c r="J7" s="17"/>
      <c r="K7" s="17"/>
      <c r="L7" s="17"/>
    </row>
    <row r="8" spans="2:4" s="76" customFormat="1" ht="32.25" customHeight="1">
      <c r="B8" s="483" t="s">
        <v>183</v>
      </c>
      <c r="D8" s="77"/>
    </row>
    <row r="9" spans="2:12" s="18" customFormat="1" ht="24.75" customHeight="1">
      <c r="B9" s="569" t="s">
        <v>210</v>
      </c>
      <c r="C9" s="569"/>
      <c r="D9" s="569"/>
      <c r="E9" s="569"/>
      <c r="F9" s="550"/>
      <c r="G9" s="23"/>
      <c r="H9" s="17"/>
      <c r="I9" s="17"/>
      <c r="J9" s="17"/>
      <c r="K9" s="17"/>
      <c r="L9" s="17"/>
    </row>
    <row r="10" spans="2:12" s="18" customFormat="1" ht="24.75" customHeight="1">
      <c r="B10" s="274" t="s">
        <v>108</v>
      </c>
      <c r="C10" s="567" t="str">
        <f>IF('ANXE-1-DEPENSES PREVI'!$C$8=0,"Veuillez renseigner cette information à l'annexe 1",'ANXE-1-DEPENSES PREVI'!$C$8)</f>
        <v>Veuillez renseigner cette information à l'annexe 1</v>
      </c>
      <c r="D10" s="568"/>
      <c r="E10" s="550"/>
      <c r="F10" s="550"/>
      <c r="G10" s="23"/>
      <c r="H10" s="17"/>
      <c r="I10" s="17"/>
      <c r="J10" s="17"/>
      <c r="K10" s="17"/>
      <c r="L10" s="17"/>
    </row>
    <row r="11" spans="2:12" s="18" customFormat="1" ht="12" customHeight="1">
      <c r="B11" s="5"/>
      <c r="C11" s="37"/>
      <c r="D11" s="37"/>
      <c r="E11" s="22"/>
      <c r="F11" s="22"/>
      <c r="G11" s="23"/>
      <c r="H11" s="17"/>
      <c r="I11" s="17"/>
      <c r="J11" s="17"/>
      <c r="K11" s="17"/>
      <c r="L11" s="17"/>
    </row>
    <row r="12" spans="2:12" s="30" customFormat="1" ht="24.75" customHeight="1">
      <c r="B12" s="569" t="s">
        <v>92</v>
      </c>
      <c r="C12" s="570"/>
      <c r="D12" s="570"/>
      <c r="E12" s="550"/>
      <c r="F12" s="550"/>
      <c r="G12" s="66"/>
      <c r="H12" s="29"/>
      <c r="I12" s="29"/>
      <c r="J12" s="29"/>
      <c r="K12" s="29"/>
      <c r="L12" s="29"/>
    </row>
    <row r="13" spans="2:12" s="18" customFormat="1" ht="24.75" customHeight="1">
      <c r="B13" s="274" t="s">
        <v>104</v>
      </c>
      <c r="C13" s="567" t="str">
        <f>IF('ANXE-1-DEPENSES PREVI'!$C$11=0,"Veuillez renseigner cette information à l'annexe 1",'ANXE-1-DEPENSES PREVI'!$C$11)</f>
        <v>Veuillez renseigner cette information à l'annexe 1</v>
      </c>
      <c r="D13" s="568"/>
      <c r="E13" s="550"/>
      <c r="F13" s="550"/>
      <c r="G13" s="23"/>
      <c r="H13" s="17"/>
      <c r="I13" s="17"/>
      <c r="J13" s="17"/>
      <c r="K13" s="17"/>
      <c r="L13" s="17"/>
    </row>
    <row r="14" spans="2:12" s="18" customFormat="1" ht="18.75" customHeight="1">
      <c r="B14" s="226"/>
      <c r="C14" s="227"/>
      <c r="D14" s="228"/>
      <c r="E14" s="224"/>
      <c r="F14" s="22"/>
      <c r="G14" s="23"/>
      <c r="H14" s="17"/>
      <c r="I14" s="17"/>
      <c r="J14" s="17"/>
      <c r="K14" s="17"/>
      <c r="L14" s="17"/>
    </row>
    <row r="15" spans="2:12" s="18" customFormat="1" ht="24.75" customHeight="1">
      <c r="B15" s="560" t="s">
        <v>180</v>
      </c>
      <c r="C15" s="561"/>
      <c r="D15" s="561"/>
      <c r="E15" s="561"/>
      <c r="F15" s="562"/>
      <c r="G15" s="23"/>
      <c r="H15" s="17"/>
      <c r="I15" s="17"/>
      <c r="J15" s="17"/>
      <c r="K15" s="17"/>
      <c r="L15" s="17"/>
    </row>
    <row r="16" spans="2:12" s="18" customFormat="1" ht="24.75" customHeight="1">
      <c r="B16" s="276" t="s">
        <v>108</v>
      </c>
      <c r="C16" s="563" t="str">
        <f>IF('ANXE-1-DEPENSES PREVI'!$C$14=0,"Lorsque l'opération est portée par un partenariat (information à renseigner à l'annexe 1)",'ANXE-1-DEPENSES PREVI'!$C$14)</f>
        <v>Lorsque l'opération est portée par un partenariat (information à renseigner à l'annexe 1)</v>
      </c>
      <c r="D16" s="564"/>
      <c r="E16" s="565"/>
      <c r="F16" s="566"/>
      <c r="G16" s="23"/>
      <c r="H16" s="17"/>
      <c r="I16" s="17"/>
      <c r="J16" s="17"/>
      <c r="K16" s="17"/>
      <c r="L16" s="17"/>
    </row>
    <row r="17" spans="2:12" s="18" customFormat="1" ht="15.75" thickBot="1">
      <c r="B17" s="24"/>
      <c r="C17" s="17"/>
      <c r="D17" s="17"/>
      <c r="E17" s="17"/>
      <c r="F17" s="17"/>
      <c r="G17" s="17"/>
      <c r="H17" s="17"/>
      <c r="I17" s="17"/>
      <c r="J17" s="17"/>
      <c r="K17" s="17"/>
      <c r="L17" s="17"/>
    </row>
    <row r="18" spans="2:10" ht="33" customHeight="1">
      <c r="B18" s="576" t="s">
        <v>161</v>
      </c>
      <c r="C18" s="578" t="s">
        <v>162</v>
      </c>
      <c r="D18" s="578" t="s">
        <v>163</v>
      </c>
      <c r="E18" s="573" t="s">
        <v>164</v>
      </c>
      <c r="F18" s="574"/>
      <c r="G18" s="575"/>
      <c r="H18" s="578" t="s">
        <v>76</v>
      </c>
      <c r="I18" s="571" t="s">
        <v>165</v>
      </c>
      <c r="J18" s="70"/>
    </row>
    <row r="19" spans="2:10" ht="23.25" customHeight="1">
      <c r="B19" s="577"/>
      <c r="C19" s="579"/>
      <c r="D19" s="580"/>
      <c r="E19" s="64" t="s">
        <v>69</v>
      </c>
      <c r="F19" s="191" t="s">
        <v>70</v>
      </c>
      <c r="G19" s="63" t="s">
        <v>71</v>
      </c>
      <c r="H19" s="580"/>
      <c r="I19" s="572"/>
      <c r="J19" s="70"/>
    </row>
    <row r="20" spans="2:9" ht="24.75" customHeight="1">
      <c r="B20" s="309"/>
      <c r="C20" s="310"/>
      <c r="D20" s="311"/>
      <c r="E20" s="200"/>
      <c r="F20" s="200"/>
      <c r="G20" s="200"/>
      <c r="H20" s="116">
        <f>SUM(E20:G20)</f>
        <v>0</v>
      </c>
      <c r="I20" s="312"/>
    </row>
    <row r="21" spans="2:9" ht="24.75" customHeight="1">
      <c r="B21" s="309"/>
      <c r="C21" s="310"/>
      <c r="D21" s="311"/>
      <c r="E21" s="200"/>
      <c r="F21" s="200"/>
      <c r="G21" s="200"/>
      <c r="H21" s="116">
        <f>SUM(E21:G21)</f>
        <v>0</v>
      </c>
      <c r="I21" s="312"/>
    </row>
    <row r="22" spans="2:9" ht="24.75" customHeight="1">
      <c r="B22" s="309"/>
      <c r="C22" s="310"/>
      <c r="D22" s="311"/>
      <c r="E22" s="200"/>
      <c r="F22" s="200"/>
      <c r="G22" s="200"/>
      <c r="H22" s="116">
        <f>SUM(E22:G22)</f>
        <v>0</v>
      </c>
      <c r="I22" s="312"/>
    </row>
    <row r="23" spans="2:9" ht="24.75" customHeight="1">
      <c r="B23" s="309"/>
      <c r="C23" s="310"/>
      <c r="D23" s="311"/>
      <c r="E23" s="200"/>
      <c r="F23" s="200"/>
      <c r="G23" s="200"/>
      <c r="H23" s="116">
        <f>SUM(E23:G23)</f>
        <v>0</v>
      </c>
      <c r="I23" s="312"/>
    </row>
    <row r="24" spans="2:9" ht="24.75" customHeight="1">
      <c r="B24" s="309"/>
      <c r="C24" s="310"/>
      <c r="D24" s="311"/>
      <c r="E24" s="200"/>
      <c r="F24" s="200"/>
      <c r="G24" s="200"/>
      <c r="H24" s="116">
        <f>SUM(E24:G24)</f>
        <v>0</v>
      </c>
      <c r="I24" s="312"/>
    </row>
    <row r="25" spans="2:9" ht="24.75" customHeight="1">
      <c r="B25" s="309"/>
      <c r="C25" s="310"/>
      <c r="D25" s="311"/>
      <c r="E25" s="200"/>
      <c r="F25" s="200"/>
      <c r="G25" s="200"/>
      <c r="H25" s="116">
        <f aca="true" t="shared" si="0" ref="H25:H49">SUM(E25:G25)</f>
        <v>0</v>
      </c>
      <c r="I25" s="312"/>
    </row>
    <row r="26" spans="2:9" ht="24.75" customHeight="1">
      <c r="B26" s="309"/>
      <c r="C26" s="310"/>
      <c r="D26" s="311"/>
      <c r="E26" s="200"/>
      <c r="F26" s="200"/>
      <c r="G26" s="200"/>
      <c r="H26" s="116">
        <f t="shared" si="0"/>
        <v>0</v>
      </c>
      <c r="I26" s="312"/>
    </row>
    <row r="27" spans="2:9" ht="24.75" customHeight="1">
      <c r="B27" s="309"/>
      <c r="C27" s="310"/>
      <c r="D27" s="311"/>
      <c r="E27" s="200"/>
      <c r="F27" s="200"/>
      <c r="G27" s="200"/>
      <c r="H27" s="116">
        <f t="shared" si="0"/>
        <v>0</v>
      </c>
      <c r="I27" s="312"/>
    </row>
    <row r="28" spans="2:9" ht="24.75" customHeight="1">
      <c r="B28" s="309"/>
      <c r="C28" s="310"/>
      <c r="D28" s="311"/>
      <c r="E28" s="200"/>
      <c r="F28" s="200"/>
      <c r="G28" s="200"/>
      <c r="H28" s="116">
        <f>SUM(E28:G28)</f>
        <v>0</v>
      </c>
      <c r="I28" s="312"/>
    </row>
    <row r="29" spans="2:9" ht="24.75" customHeight="1">
      <c r="B29" s="309"/>
      <c r="C29" s="310"/>
      <c r="D29" s="311"/>
      <c r="E29" s="200"/>
      <c r="F29" s="200"/>
      <c r="G29" s="200"/>
      <c r="H29" s="116">
        <f t="shared" si="0"/>
        <v>0</v>
      </c>
      <c r="I29" s="312"/>
    </row>
    <row r="30" spans="2:9" ht="24.75" customHeight="1">
      <c r="B30" s="309"/>
      <c r="C30" s="310"/>
      <c r="D30" s="311"/>
      <c r="E30" s="200"/>
      <c r="F30" s="200"/>
      <c r="G30" s="200"/>
      <c r="H30" s="116">
        <f t="shared" si="0"/>
        <v>0</v>
      </c>
      <c r="I30" s="312"/>
    </row>
    <row r="31" spans="2:9" ht="24.75" customHeight="1">
      <c r="B31" s="309"/>
      <c r="C31" s="310"/>
      <c r="D31" s="311"/>
      <c r="E31" s="200"/>
      <c r="F31" s="200"/>
      <c r="G31" s="200"/>
      <c r="H31" s="116">
        <f t="shared" si="0"/>
        <v>0</v>
      </c>
      <c r="I31" s="312"/>
    </row>
    <row r="32" spans="2:9" ht="24.75" customHeight="1">
      <c r="B32" s="309"/>
      <c r="C32" s="310"/>
      <c r="D32" s="311"/>
      <c r="E32" s="200"/>
      <c r="F32" s="200"/>
      <c r="G32" s="200"/>
      <c r="H32" s="116">
        <f t="shared" si="0"/>
        <v>0</v>
      </c>
      <c r="I32" s="312"/>
    </row>
    <row r="33" spans="2:9" ht="24.75" customHeight="1">
      <c r="B33" s="309"/>
      <c r="C33" s="310"/>
      <c r="D33" s="311"/>
      <c r="E33" s="200"/>
      <c r="F33" s="200"/>
      <c r="G33" s="200"/>
      <c r="H33" s="116">
        <f t="shared" si="0"/>
        <v>0</v>
      </c>
      <c r="I33" s="312"/>
    </row>
    <row r="34" spans="2:9" ht="24.75" customHeight="1">
      <c r="B34" s="309"/>
      <c r="C34" s="310"/>
      <c r="D34" s="311"/>
      <c r="E34" s="200"/>
      <c r="F34" s="200"/>
      <c r="G34" s="200"/>
      <c r="H34" s="116">
        <f>SUM(E34:G34)</f>
        <v>0</v>
      </c>
      <c r="I34" s="312"/>
    </row>
    <row r="35" spans="2:9" ht="24.75" customHeight="1">
      <c r="B35" s="309"/>
      <c r="C35" s="310"/>
      <c r="D35" s="311"/>
      <c r="E35" s="200"/>
      <c r="F35" s="200"/>
      <c r="G35" s="200"/>
      <c r="H35" s="116">
        <f>SUM(E35:G35)</f>
        <v>0</v>
      </c>
      <c r="I35" s="312"/>
    </row>
    <row r="36" spans="2:9" ht="24.75" customHeight="1">
      <c r="B36" s="309"/>
      <c r="C36" s="310"/>
      <c r="D36" s="311"/>
      <c r="E36" s="200"/>
      <c r="F36" s="200"/>
      <c r="G36" s="200"/>
      <c r="H36" s="116">
        <f>SUM(E36:G36)</f>
        <v>0</v>
      </c>
      <c r="I36" s="312"/>
    </row>
    <row r="37" spans="2:9" ht="24.75" customHeight="1">
      <c r="B37" s="309"/>
      <c r="C37" s="310"/>
      <c r="D37" s="311"/>
      <c r="E37" s="200"/>
      <c r="F37" s="200"/>
      <c r="G37" s="200"/>
      <c r="H37" s="116">
        <f t="shared" si="0"/>
        <v>0</v>
      </c>
      <c r="I37" s="312"/>
    </row>
    <row r="38" spans="2:9" ht="24.75" customHeight="1">
      <c r="B38" s="309"/>
      <c r="C38" s="310"/>
      <c r="D38" s="311"/>
      <c r="E38" s="200"/>
      <c r="F38" s="200"/>
      <c r="G38" s="200"/>
      <c r="H38" s="116">
        <f t="shared" si="0"/>
        <v>0</v>
      </c>
      <c r="I38" s="312"/>
    </row>
    <row r="39" spans="2:9" ht="24.75" customHeight="1">
      <c r="B39" s="309"/>
      <c r="C39" s="310"/>
      <c r="D39" s="311"/>
      <c r="E39" s="200"/>
      <c r="F39" s="200"/>
      <c r="G39" s="200"/>
      <c r="H39" s="116">
        <f t="shared" si="0"/>
        <v>0</v>
      </c>
      <c r="I39" s="312"/>
    </row>
    <row r="40" spans="2:9" ht="24.75" customHeight="1">
      <c r="B40" s="309"/>
      <c r="C40" s="310"/>
      <c r="D40" s="311"/>
      <c r="E40" s="200"/>
      <c r="F40" s="200"/>
      <c r="G40" s="200"/>
      <c r="H40" s="116">
        <f t="shared" si="0"/>
        <v>0</v>
      </c>
      <c r="I40" s="312"/>
    </row>
    <row r="41" spans="2:9" ht="24.75" customHeight="1">
      <c r="B41" s="309"/>
      <c r="C41" s="310"/>
      <c r="D41" s="311"/>
      <c r="E41" s="200"/>
      <c r="F41" s="200"/>
      <c r="G41" s="200"/>
      <c r="H41" s="116">
        <f t="shared" si="0"/>
        <v>0</v>
      </c>
      <c r="I41" s="312"/>
    </row>
    <row r="42" spans="2:9" ht="24.75" customHeight="1">
      <c r="B42" s="309"/>
      <c r="C42" s="310"/>
      <c r="D42" s="311"/>
      <c r="E42" s="200"/>
      <c r="F42" s="200"/>
      <c r="G42" s="200"/>
      <c r="H42" s="116">
        <f t="shared" si="0"/>
        <v>0</v>
      </c>
      <c r="I42" s="312"/>
    </row>
    <row r="43" spans="2:9" ht="24.75" customHeight="1">
      <c r="B43" s="309"/>
      <c r="C43" s="310"/>
      <c r="D43" s="311"/>
      <c r="E43" s="200"/>
      <c r="F43" s="200"/>
      <c r="G43" s="200"/>
      <c r="H43" s="116">
        <f t="shared" si="0"/>
        <v>0</v>
      </c>
      <c r="I43" s="312"/>
    </row>
    <row r="44" spans="2:9" ht="24.75" customHeight="1">
      <c r="B44" s="309"/>
      <c r="C44" s="310"/>
      <c r="D44" s="311"/>
      <c r="E44" s="200"/>
      <c r="F44" s="200"/>
      <c r="G44" s="200"/>
      <c r="H44" s="116">
        <f t="shared" si="0"/>
        <v>0</v>
      </c>
      <c r="I44" s="312"/>
    </row>
    <row r="45" spans="2:9" ht="24.75" customHeight="1">
      <c r="B45" s="309"/>
      <c r="C45" s="310"/>
      <c r="D45" s="311"/>
      <c r="E45" s="200"/>
      <c r="F45" s="200"/>
      <c r="G45" s="200"/>
      <c r="H45" s="116">
        <f t="shared" si="0"/>
        <v>0</v>
      </c>
      <c r="I45" s="312"/>
    </row>
    <row r="46" spans="2:9" ht="24.75" customHeight="1">
      <c r="B46" s="309"/>
      <c r="C46" s="310"/>
      <c r="D46" s="311"/>
      <c r="E46" s="200"/>
      <c r="F46" s="200"/>
      <c r="G46" s="200"/>
      <c r="H46" s="116">
        <f t="shared" si="0"/>
        <v>0</v>
      </c>
      <c r="I46" s="312"/>
    </row>
    <row r="47" spans="2:9" ht="24.75" customHeight="1">
      <c r="B47" s="309"/>
      <c r="C47" s="310"/>
      <c r="D47" s="311"/>
      <c r="E47" s="200"/>
      <c r="F47" s="200"/>
      <c r="G47" s="200"/>
      <c r="H47" s="116">
        <f t="shared" si="0"/>
        <v>0</v>
      </c>
      <c r="I47" s="312"/>
    </row>
    <row r="48" spans="2:9" ht="24.75" customHeight="1">
      <c r="B48" s="309"/>
      <c r="C48" s="310"/>
      <c r="D48" s="311"/>
      <c r="E48" s="200"/>
      <c r="F48" s="200"/>
      <c r="G48" s="200"/>
      <c r="H48" s="116">
        <f t="shared" si="0"/>
        <v>0</v>
      </c>
      <c r="I48" s="312"/>
    </row>
    <row r="49" spans="2:9" ht="24.75" customHeight="1" thickBot="1">
      <c r="B49" s="313"/>
      <c r="C49" s="314"/>
      <c r="D49" s="315"/>
      <c r="E49" s="316"/>
      <c r="F49" s="316"/>
      <c r="G49" s="316"/>
      <c r="H49" s="121">
        <f t="shared" si="0"/>
        <v>0</v>
      </c>
      <c r="I49" s="317"/>
    </row>
    <row r="50" spans="8:9" ht="10.5" customHeight="1">
      <c r="H50" s="120"/>
      <c r="I50" s="120"/>
    </row>
    <row r="51" spans="2:9" ht="24" customHeight="1">
      <c r="B51" s="9"/>
      <c r="C51" s="16"/>
      <c r="G51" s="117" t="s">
        <v>131</v>
      </c>
      <c r="H51" s="118">
        <f>SUM(H20:H49)</f>
        <v>0</v>
      </c>
      <c r="I51" s="119">
        <f>SUM(I20:I49)</f>
        <v>0</v>
      </c>
    </row>
    <row r="55" ht="15">
      <c r="F55" s="69"/>
    </row>
    <row r="56" ht="15.75" customHeight="1"/>
    <row r="57" ht="21" customHeight="1"/>
    <row r="58" ht="17.25" customHeight="1"/>
    <row r="71" ht="24.75" customHeight="1"/>
    <row r="73" ht="14.25" customHeight="1"/>
    <row r="78" ht="16.5" customHeight="1"/>
    <row r="79" ht="16.5" customHeight="1"/>
    <row r="81" ht="17.25" customHeight="1"/>
    <row r="97" ht="18.75" customHeight="1"/>
    <row r="108" ht="9.75" customHeight="1"/>
    <row r="118" ht="15" customHeight="1"/>
    <row r="119" ht="24.75" customHeight="1"/>
    <row r="128" ht="15.75" customHeight="1"/>
    <row r="129" ht="30.75" customHeight="1"/>
    <row r="137" ht="29.25" customHeight="1"/>
  </sheetData>
  <sheetProtection password="C47B" sheet="1" objects="1" scenarios="1"/>
  <mergeCells count="13">
    <mergeCell ref="I18:I19"/>
    <mergeCell ref="E18:G18"/>
    <mergeCell ref="B18:B19"/>
    <mergeCell ref="C18:C19"/>
    <mergeCell ref="D18:D19"/>
    <mergeCell ref="H18:H19"/>
    <mergeCell ref="B15:F15"/>
    <mergeCell ref="C16:F16"/>
    <mergeCell ref="C13:F13"/>
    <mergeCell ref="B3:I3"/>
    <mergeCell ref="C10:F10"/>
    <mergeCell ref="B12:F12"/>
    <mergeCell ref="B9:F9"/>
  </mergeCells>
  <dataValidations count="2">
    <dataValidation operator="greaterThanOrEqual" allowBlank="1" showInputMessage="1" showErrorMessage="1" sqref="B20:D49"/>
    <dataValidation type="decimal" operator="greaterThanOrEqual" allowBlank="1" showInputMessage="1" showErrorMessage="1" sqref="E20:G49 I20:I49">
      <formula1>0</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46" r:id="rId1"/>
  <headerFooter alignWithMargins="0">
    <oddFooter>&amp;L&amp;"Calibri,Italique"&amp;8Annexes techniques - Mesure 51.1.b,c et d&amp;R&amp;"Calibri,Italique"&amp;8V1.2.1 avril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A1:P52"/>
  <sheetViews>
    <sheetView showGridLines="0" view="pageBreakPreview" zoomScale="85" zoomScaleNormal="85" zoomScaleSheetLayoutView="85" zoomScalePageLayoutView="0" workbookViewId="0" topLeftCell="A1">
      <selection activeCell="D21" sqref="D21"/>
    </sheetView>
  </sheetViews>
  <sheetFormatPr defaultColWidth="11.421875" defaultRowHeight="15"/>
  <cols>
    <col min="1" max="1" width="4.421875" style="0" customWidth="1"/>
    <col min="2" max="2" width="40.8515625" style="0" customWidth="1"/>
    <col min="3" max="3" width="14.8515625" style="0" customWidth="1"/>
    <col min="4" max="4" width="40.57421875" style="0" customWidth="1"/>
    <col min="5" max="5" width="8.7109375" style="0" customWidth="1"/>
    <col min="6" max="6" width="12.421875" style="0" customWidth="1"/>
    <col min="7" max="7" width="11.57421875" style="0" customWidth="1"/>
    <col min="8" max="8" width="42.8515625" style="0" customWidth="1"/>
  </cols>
  <sheetData>
    <row r="1" spans="2:7" ht="30">
      <c r="B1" s="42" t="s">
        <v>106</v>
      </c>
      <c r="C1" s="42"/>
      <c r="D1" s="43"/>
      <c r="E1" s="8"/>
      <c r="F1" s="8"/>
      <c r="G1" s="8"/>
    </row>
    <row r="2" spans="2:7" ht="18">
      <c r="B2" s="10" t="s">
        <v>109</v>
      </c>
      <c r="C2" s="43"/>
      <c r="D2" s="10"/>
      <c r="E2" s="8"/>
      <c r="F2" s="8"/>
      <c r="G2" s="8"/>
    </row>
    <row r="3" spans="2:8" s="8" customFormat="1" ht="57" customHeight="1">
      <c r="B3" s="502" t="str">
        <f>'ANXE-1-DEPENSES PREVI'!B3</f>
        <v>Mesures n°51.1.b (aide à l’amélioration et au développement des installations de soutien et des infrastructures), 51.1.c (protection renforcée contre les espèces figurant dans les directives 2009/147/CE et 92/43/CE et causant de graves dommages à l’aquaculture) et 51.1.d (actions en réponse à la détection d’une hausse de mortalité ou de la présence de maladies).</v>
      </c>
      <c r="C3" s="543"/>
      <c r="D3" s="543"/>
      <c r="E3" s="543"/>
      <c r="F3" s="543"/>
      <c r="G3" s="543"/>
      <c r="H3" s="543"/>
    </row>
    <row r="4" spans="1:9" ht="15">
      <c r="A4" s="2"/>
      <c r="B4" s="358" t="str">
        <f>NOTICE!C6</f>
        <v>version 1.2.1 - avril 2017</v>
      </c>
      <c r="C4" s="43"/>
      <c r="D4" s="8"/>
      <c r="E4" s="8"/>
      <c r="I4" s="19"/>
    </row>
    <row r="5" spans="2:8" s="8" customFormat="1" ht="18">
      <c r="B5" s="10"/>
      <c r="C5" s="43"/>
      <c r="D5" s="43"/>
      <c r="H5"/>
    </row>
    <row r="6" spans="2:8" s="10" customFormat="1" ht="26.25">
      <c r="B6" s="45" t="s">
        <v>99</v>
      </c>
      <c r="C6" s="33"/>
      <c r="D6" s="71"/>
      <c r="E6" s="22"/>
      <c r="F6" s="22"/>
      <c r="G6" s="23"/>
      <c r="H6" s="17"/>
    </row>
    <row r="7" spans="2:4" s="76" customFormat="1" ht="40.5" customHeight="1">
      <c r="B7" s="483" t="s">
        <v>390</v>
      </c>
      <c r="D7" s="77"/>
    </row>
    <row r="8" spans="2:8" s="10" customFormat="1" ht="24.75" customHeight="1">
      <c r="B8" s="569" t="s">
        <v>214</v>
      </c>
      <c r="C8" s="570"/>
      <c r="D8" s="570"/>
      <c r="E8" s="550"/>
      <c r="F8" s="550"/>
      <c r="G8" s="23"/>
      <c r="H8" s="17"/>
    </row>
    <row r="9" spans="2:8" s="10" customFormat="1" ht="24.75" customHeight="1">
      <c r="B9" s="275" t="s">
        <v>108</v>
      </c>
      <c r="C9" s="567" t="str">
        <f>IF('ANXE-1-DEPENSES PREVI'!$C$8=0,"Veuillez renseigner cette information à l'annexe 1",'ANXE-1-DEPENSES PREVI'!$C$8)</f>
        <v>Veuillez renseigner cette information à l'annexe 1</v>
      </c>
      <c r="D9" s="568"/>
      <c r="E9" s="550"/>
      <c r="F9" s="550"/>
      <c r="G9" s="23"/>
      <c r="H9" s="17"/>
    </row>
    <row r="10" spans="2:13" ht="12" customHeight="1">
      <c r="B10" s="5"/>
      <c r="C10" s="37"/>
      <c r="D10" s="37"/>
      <c r="E10" s="22"/>
      <c r="F10" s="22"/>
      <c r="G10" s="23"/>
      <c r="H10" s="17"/>
      <c r="I10" s="19"/>
      <c r="J10" s="19"/>
      <c r="K10" s="19"/>
      <c r="L10" s="19"/>
      <c r="M10" s="19"/>
    </row>
    <row r="11" spans="2:15" s="30" customFormat="1" ht="24.75" customHeight="1">
      <c r="B11" s="569" t="s">
        <v>92</v>
      </c>
      <c r="C11" s="569"/>
      <c r="D11" s="569"/>
      <c r="E11" s="569"/>
      <c r="F11" s="569"/>
      <c r="G11" s="66"/>
      <c r="H11" s="29"/>
      <c r="I11" s="11"/>
      <c r="J11" s="11"/>
      <c r="K11" s="11"/>
      <c r="L11" s="11"/>
      <c r="M11" s="11"/>
      <c r="N11" s="29"/>
      <c r="O11" s="29"/>
    </row>
    <row r="12" spans="2:16" s="18" customFormat="1" ht="24.75" customHeight="1">
      <c r="B12" s="275" t="s">
        <v>104</v>
      </c>
      <c r="C12" s="567" t="str">
        <f>IF('ANXE-1-DEPENSES PREVI'!$C$11=0,"Veuillez renseigner cette information à l'annexe 1",'ANXE-1-DEPENSES PREVI'!$C$11)</f>
        <v>Veuillez renseigner cette information à l'annexe 1</v>
      </c>
      <c r="D12" s="568"/>
      <c r="E12" s="550"/>
      <c r="F12" s="550"/>
      <c r="G12" s="23"/>
      <c r="H12" s="17"/>
      <c r="I12" s="6"/>
      <c r="J12" s="10"/>
      <c r="K12" s="10"/>
      <c r="L12" s="10"/>
      <c r="M12" s="10"/>
      <c r="N12" s="10"/>
      <c r="O12" s="10"/>
      <c r="P12" s="10"/>
    </row>
    <row r="13" spans="2:16" ht="18">
      <c r="B13" s="212"/>
      <c r="C13" s="212"/>
      <c r="D13" s="212"/>
      <c r="E13" s="212"/>
      <c r="F13" s="212"/>
      <c r="G13" s="19"/>
      <c r="H13" s="19"/>
      <c r="I13" s="19"/>
      <c r="J13" s="10"/>
      <c r="K13" s="10"/>
      <c r="L13" s="10"/>
      <c r="M13" s="10"/>
      <c r="N13" s="10"/>
      <c r="O13" s="10"/>
      <c r="P13" s="10"/>
    </row>
    <row r="14" spans="2:16" ht="27.75" customHeight="1">
      <c r="B14" s="210" t="s">
        <v>1</v>
      </c>
      <c r="C14" s="211" t="s">
        <v>83</v>
      </c>
      <c r="D14" s="581" t="s">
        <v>2</v>
      </c>
      <c r="E14" s="582"/>
      <c r="F14" s="212"/>
      <c r="G14" s="591"/>
      <c r="H14" s="592"/>
      <c r="I14" s="19"/>
      <c r="J14" s="10"/>
      <c r="K14" s="10"/>
      <c r="L14" s="10"/>
      <c r="M14" s="10"/>
      <c r="N14" s="10"/>
      <c r="O14" s="10"/>
      <c r="P14" s="10"/>
    </row>
    <row r="15" spans="2:16" ht="36.75" customHeight="1">
      <c r="B15" s="398" t="s">
        <v>388</v>
      </c>
      <c r="C15" s="399" t="s">
        <v>278</v>
      </c>
      <c r="D15" s="583"/>
      <c r="E15" s="584"/>
      <c r="F15" s="212"/>
      <c r="I15" s="19"/>
      <c r="J15" s="10"/>
      <c r="K15" s="10"/>
      <c r="L15" s="10"/>
      <c r="M15" s="10"/>
      <c r="N15" s="10"/>
      <c r="O15" s="10"/>
      <c r="P15" s="10"/>
    </row>
    <row r="16" spans="2:16" ht="18">
      <c r="B16" s="212"/>
      <c r="C16" s="212"/>
      <c r="D16" s="212"/>
      <c r="E16" s="212"/>
      <c r="F16" s="212"/>
      <c r="G16" s="19"/>
      <c r="H16" s="19"/>
      <c r="I16" s="19"/>
      <c r="J16" s="10"/>
      <c r="K16" s="10"/>
      <c r="L16" s="10"/>
      <c r="M16" s="10"/>
      <c r="N16" s="10"/>
      <c r="O16" s="10"/>
      <c r="P16" s="10"/>
    </row>
    <row r="17" spans="2:16" ht="47.25">
      <c r="B17" s="210" t="s">
        <v>100</v>
      </c>
      <c r="C17" s="211" t="s">
        <v>101</v>
      </c>
      <c r="D17" s="211" t="s">
        <v>102</v>
      </c>
      <c r="E17" s="214"/>
      <c r="F17" s="215" t="s">
        <v>103</v>
      </c>
      <c r="J17" s="10"/>
      <c r="K17" s="10"/>
      <c r="L17" s="10"/>
      <c r="M17" s="10"/>
      <c r="N17" s="10"/>
      <c r="O17" s="10"/>
      <c r="P17" s="10"/>
    </row>
    <row r="18" spans="2:16" ht="33" customHeight="1">
      <c r="B18" s="585" t="s">
        <v>277</v>
      </c>
      <c r="C18" s="588">
        <v>1</v>
      </c>
      <c r="D18" s="393" t="s">
        <v>385</v>
      </c>
      <c r="E18" s="216"/>
      <c r="F18" s="397">
        <v>92</v>
      </c>
      <c r="G18" s="1"/>
      <c r="J18" s="10"/>
      <c r="K18" s="10"/>
      <c r="L18" s="10"/>
      <c r="M18" s="10"/>
      <c r="N18" s="10"/>
      <c r="O18" s="10"/>
      <c r="P18" s="10"/>
    </row>
    <row r="19" spans="2:16" ht="33" customHeight="1">
      <c r="B19" s="586"/>
      <c r="C19" s="589"/>
      <c r="D19" s="393" t="s">
        <v>386</v>
      </c>
      <c r="E19" s="216"/>
      <c r="F19" s="397">
        <v>93</v>
      </c>
      <c r="G19" s="1"/>
      <c r="J19" s="10"/>
      <c r="K19" s="10"/>
      <c r="L19" s="10"/>
      <c r="M19" s="10"/>
      <c r="N19" s="10"/>
      <c r="O19" s="10"/>
      <c r="P19" s="10"/>
    </row>
    <row r="20" spans="2:16" ht="57">
      <c r="B20" s="587"/>
      <c r="C20" s="590">
        <v>1</v>
      </c>
      <c r="D20" s="393" t="s">
        <v>387</v>
      </c>
      <c r="E20" s="216"/>
      <c r="F20" s="397">
        <v>94</v>
      </c>
      <c r="G20" s="1"/>
      <c r="J20" s="10"/>
      <c r="K20" s="10"/>
      <c r="L20" s="10"/>
      <c r="M20" s="10"/>
      <c r="N20" s="10"/>
      <c r="O20" s="10"/>
      <c r="P20" s="10"/>
    </row>
    <row r="21" spans="2:16" ht="33" customHeight="1">
      <c r="B21" s="394" t="s">
        <v>258</v>
      </c>
      <c r="C21" s="395">
        <v>2</v>
      </c>
      <c r="D21" s="389"/>
      <c r="E21" s="318"/>
      <c r="F21" s="319"/>
      <c r="J21" s="10"/>
      <c r="K21" s="10"/>
      <c r="L21" s="10"/>
      <c r="M21" s="10"/>
      <c r="N21" s="10"/>
      <c r="O21" s="10"/>
      <c r="P21" s="10"/>
    </row>
    <row r="29" ht="24.75" customHeight="1"/>
    <row r="31" ht="14.25" customHeight="1"/>
    <row r="36" ht="16.5" customHeight="1"/>
    <row r="37" ht="16.5" customHeight="1"/>
    <row r="39" ht="17.25" customHeight="1"/>
    <row r="52" ht="15">
      <c r="G52">
        <f>SUM(G42:G51)</f>
        <v>0</v>
      </c>
    </row>
    <row r="55" ht="18.75" customHeight="1"/>
    <row r="66" ht="9.75" customHeight="1"/>
    <row r="76" ht="15" customHeight="1"/>
    <row r="77" ht="24.75" customHeight="1"/>
    <row r="86" ht="15.75" customHeight="1"/>
    <row r="87" ht="30.75" customHeight="1"/>
    <row r="95" ht="29.25" customHeight="1"/>
  </sheetData>
  <sheetProtection password="C47B" sheet="1"/>
  <mergeCells count="10">
    <mergeCell ref="D15:E15"/>
    <mergeCell ref="B18:B20"/>
    <mergeCell ref="C18:C20"/>
    <mergeCell ref="G14:H14"/>
    <mergeCell ref="C12:F12"/>
    <mergeCell ref="D14:E14"/>
    <mergeCell ref="B3:H3"/>
    <mergeCell ref="C9:F9"/>
    <mergeCell ref="B8:F8"/>
    <mergeCell ref="B11:F11"/>
  </mergeCells>
  <dataValidations count="1">
    <dataValidation type="whole" operator="greaterThanOrEqual" allowBlank="1" showInputMessage="1" showErrorMessage="1" sqref="D21">
      <formula1>0</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57" r:id="rId2"/>
  <headerFooter alignWithMargins="0">
    <oddFooter>&amp;L&amp;"Calibri,Italique"&amp;8Annexes techniques - Mesure 51.1.b,c et d&amp;R&amp;"Calibri,Italique"&amp;8V1.2.1 avril 2017</oddFooter>
  </headerFooter>
  <legacy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J31"/>
  <sheetViews>
    <sheetView showGridLines="0" view="pageBreakPreview" zoomScaleNormal="85" zoomScaleSheetLayoutView="100" zoomScalePageLayoutView="0" workbookViewId="0" topLeftCell="A1">
      <selection activeCell="D21" sqref="D21"/>
    </sheetView>
  </sheetViews>
  <sheetFormatPr defaultColWidth="11.421875" defaultRowHeight="15"/>
  <cols>
    <col min="1" max="1" width="3.00390625" style="0" customWidth="1"/>
    <col min="2" max="2" width="74.421875" style="0" customWidth="1"/>
    <col min="3" max="3" width="22.00390625" style="0" customWidth="1"/>
    <col min="4" max="4" width="15.28125" style="0" customWidth="1"/>
    <col min="5" max="5" width="13.421875" style="0" customWidth="1"/>
    <col min="6" max="6" width="31.00390625" style="0" customWidth="1"/>
    <col min="7" max="7" width="72.28125" style="0" customWidth="1"/>
  </cols>
  <sheetData>
    <row r="1" spans="2:5" ht="30">
      <c r="B1" s="42" t="s">
        <v>106</v>
      </c>
      <c r="C1" s="42"/>
      <c r="D1" s="43"/>
      <c r="E1" s="8"/>
    </row>
    <row r="2" spans="2:5" ht="18">
      <c r="B2" s="10" t="s">
        <v>109</v>
      </c>
      <c r="C2" s="43"/>
      <c r="D2" s="10"/>
      <c r="E2" s="8"/>
    </row>
    <row r="3" spans="2:7" s="8" customFormat="1" ht="59.25" customHeight="1">
      <c r="B3" s="502" t="str">
        <f>'ANXE-1-DEPENSES PREVI'!B3</f>
        <v>Mesures n°51.1.b (aide à l’amélioration et au développement des installations de soutien et des infrastructures), 51.1.c (protection renforcée contre les espèces figurant dans les directives 2009/147/CE et 92/43/CE et causant de graves dommages à l’aquaculture) et 51.1.d (actions en réponse à la détection d’une hausse de mortalité ou de la présence de maladies).</v>
      </c>
      <c r="C3" s="543"/>
      <c r="D3" s="543"/>
      <c r="E3" s="543"/>
      <c r="F3" s="543"/>
      <c r="G3" s="10"/>
    </row>
    <row r="4" spans="1:9" ht="15">
      <c r="A4" s="2"/>
      <c r="B4" s="358" t="str">
        <f>NOTICE!C6</f>
        <v>version 1.2.1 - avril 2017</v>
      </c>
      <c r="C4" s="43"/>
      <c r="D4" s="8"/>
      <c r="E4" s="8"/>
      <c r="I4" s="19"/>
    </row>
    <row r="5" spans="2:10" ht="18">
      <c r="B5" s="10"/>
      <c r="C5" s="43"/>
      <c r="D5" s="43"/>
      <c r="E5" s="8"/>
      <c r="G5" s="8"/>
      <c r="H5" s="8"/>
      <c r="I5" s="8"/>
      <c r="J5" s="8"/>
    </row>
    <row r="6" spans="2:10" ht="26.25">
      <c r="B6" s="45" t="s">
        <v>75</v>
      </c>
      <c r="C6" s="33"/>
      <c r="D6" s="71"/>
      <c r="E6" s="22"/>
      <c r="F6" s="17"/>
      <c r="G6" s="10"/>
      <c r="H6" s="10"/>
      <c r="I6" s="10"/>
      <c r="J6" s="10"/>
    </row>
    <row r="7" spans="2:4" s="76" customFormat="1" ht="39" customHeight="1">
      <c r="B7" s="483" t="s">
        <v>390</v>
      </c>
      <c r="D7" s="77"/>
    </row>
    <row r="8" spans="2:10" ht="24.75" customHeight="1">
      <c r="B8" s="569" t="s">
        <v>210</v>
      </c>
      <c r="C8" s="570"/>
      <c r="D8" s="570"/>
      <c r="E8" s="550"/>
      <c r="F8" s="550"/>
      <c r="G8" s="10"/>
      <c r="H8" s="10"/>
      <c r="I8" s="10"/>
      <c r="J8" s="10"/>
    </row>
    <row r="9" spans="2:6" s="10" customFormat="1" ht="24.75" customHeight="1">
      <c r="B9" s="274" t="s">
        <v>108</v>
      </c>
      <c r="C9" s="567" t="str">
        <f>IF('ANXE-1-DEPENSES PREVI'!$C$8=0,"Veuillez renseigner cette information à l'annexe 1",'ANXE-1-DEPENSES PREVI'!$C$8)</f>
        <v>Veuillez renseigner cette information à l'annexe 1</v>
      </c>
      <c r="D9" s="568"/>
      <c r="E9" s="550"/>
      <c r="F9" s="550"/>
    </row>
    <row r="10" spans="2:10" ht="12" customHeight="1">
      <c r="B10" s="1"/>
      <c r="C10" s="37"/>
      <c r="D10" s="37"/>
      <c r="E10" s="22"/>
      <c r="F10" s="17"/>
      <c r="G10" s="19"/>
      <c r="H10" s="19"/>
      <c r="I10" s="19"/>
      <c r="J10" s="19"/>
    </row>
    <row r="11" spans="2:10" s="12" customFormat="1" ht="24.75" customHeight="1">
      <c r="B11" s="569" t="s">
        <v>92</v>
      </c>
      <c r="C11" s="570"/>
      <c r="D11" s="570"/>
      <c r="E11" s="550"/>
      <c r="F11" s="550"/>
      <c r="G11" s="11"/>
      <c r="H11" s="11"/>
      <c r="I11" s="11"/>
      <c r="J11" s="11"/>
    </row>
    <row r="12" spans="2:10" ht="24.75" customHeight="1">
      <c r="B12" s="274" t="s">
        <v>104</v>
      </c>
      <c r="C12" s="567" t="str">
        <f>IF('ANXE-1-DEPENSES PREVI'!$C$11=0,"Veuillez renseigner cette information à l'annexe 1",'ANXE-1-DEPENSES PREVI'!$C$11)</f>
        <v>Veuillez renseigner cette information à l'annexe 1</v>
      </c>
      <c r="D12" s="568"/>
      <c r="E12" s="550"/>
      <c r="F12" s="550"/>
      <c r="G12" s="6"/>
      <c r="H12" s="6"/>
      <c r="I12" s="6"/>
      <c r="J12" s="6"/>
    </row>
    <row r="13" spans="2:5" ht="15">
      <c r="B13" s="1"/>
      <c r="C13" s="1"/>
      <c r="D13" s="1"/>
      <c r="E13" s="1"/>
    </row>
    <row r="14" spans="2:7" ht="23.25" customHeight="1">
      <c r="B14" s="605" t="s">
        <v>393</v>
      </c>
      <c r="C14" s="606"/>
      <c r="D14" s="606"/>
      <c r="E14" s="606"/>
      <c r="F14" s="607"/>
      <c r="G14" s="467"/>
    </row>
    <row r="15" spans="2:6" ht="15">
      <c r="B15" s="484" t="s">
        <v>5</v>
      </c>
      <c r="C15" s="485" t="s">
        <v>3</v>
      </c>
      <c r="D15" s="593" t="s">
        <v>4</v>
      </c>
      <c r="E15" s="594"/>
      <c r="F15" s="595"/>
    </row>
    <row r="16" spans="2:6" ht="15">
      <c r="B16" s="473" t="s">
        <v>7</v>
      </c>
      <c r="C16" s="599"/>
      <c r="D16" s="600"/>
      <c r="E16" s="600"/>
      <c r="F16" s="601"/>
    </row>
    <row r="17" spans="2:6" ht="15">
      <c r="B17" s="474" t="s">
        <v>6</v>
      </c>
      <c r="C17" s="602"/>
      <c r="D17" s="603"/>
      <c r="E17" s="603"/>
      <c r="F17" s="604"/>
    </row>
    <row r="18" spans="2:5" ht="27.75" customHeight="1">
      <c r="B18" s="407"/>
      <c r="C18" s="1"/>
      <c r="D18" s="1"/>
      <c r="E18" s="1"/>
    </row>
    <row r="19" spans="2:5" ht="33" customHeight="1">
      <c r="B19" s="288" t="s">
        <v>113</v>
      </c>
      <c r="C19" s="72" t="s">
        <v>121</v>
      </c>
      <c r="D19" s="72" t="s">
        <v>114</v>
      </c>
      <c r="E19" s="189" t="s">
        <v>122</v>
      </c>
    </row>
    <row r="20" spans="2:5" ht="22.5" customHeight="1">
      <c r="B20" s="596" t="s">
        <v>382</v>
      </c>
      <c r="C20" s="597"/>
      <c r="D20" s="597"/>
      <c r="E20" s="598"/>
    </row>
    <row r="21" spans="2:5" ht="71.25">
      <c r="B21" s="471" t="s">
        <v>394</v>
      </c>
      <c r="C21" s="472" t="s">
        <v>216</v>
      </c>
      <c r="D21" s="409"/>
      <c r="E21" s="197"/>
    </row>
    <row r="22" spans="2:5" ht="28.5" customHeight="1">
      <c r="B22" s="468" t="s">
        <v>13</v>
      </c>
      <c r="C22" s="469" t="s">
        <v>216</v>
      </c>
      <c r="D22" s="198"/>
      <c r="E22" s="396"/>
    </row>
    <row r="23" spans="2:5" ht="39" customHeight="1">
      <c r="B23" s="486" t="s">
        <v>397</v>
      </c>
      <c r="C23" s="487" t="s">
        <v>216</v>
      </c>
      <c r="D23" s="410"/>
      <c r="E23" s="488"/>
    </row>
    <row r="24" spans="2:5" ht="68.25" customHeight="1">
      <c r="B24" s="494" t="s">
        <v>400</v>
      </c>
      <c r="C24" s="495" t="s">
        <v>216</v>
      </c>
      <c r="D24" s="496"/>
      <c r="E24" s="199"/>
    </row>
    <row r="25" spans="2:5" ht="68.25" customHeight="1">
      <c r="B25" s="493" t="s">
        <v>396</v>
      </c>
      <c r="C25" s="495" t="s">
        <v>216</v>
      </c>
      <c r="D25" s="496"/>
      <c r="E25" s="199"/>
    </row>
    <row r="26" spans="2:5" ht="23.25" customHeight="1">
      <c r="B26" s="596" t="s">
        <v>383</v>
      </c>
      <c r="C26" s="597"/>
      <c r="D26" s="597"/>
      <c r="E26" s="598"/>
    </row>
    <row r="27" spans="2:6" ht="48.75" customHeight="1">
      <c r="B27" s="497" t="s">
        <v>401</v>
      </c>
      <c r="C27" s="498" t="s">
        <v>216</v>
      </c>
      <c r="D27" s="198"/>
      <c r="E27" s="199"/>
      <c r="F27" s="467"/>
    </row>
    <row r="28" spans="2:5" ht="23.25" customHeight="1">
      <c r="B28" s="596" t="s">
        <v>384</v>
      </c>
      <c r="C28" s="597"/>
      <c r="D28" s="597"/>
      <c r="E28" s="598"/>
    </row>
    <row r="29" spans="2:6" ht="46.5" customHeight="1">
      <c r="B29" s="468" t="s">
        <v>398</v>
      </c>
      <c r="C29" s="469" t="s">
        <v>216</v>
      </c>
      <c r="D29" s="409"/>
      <c r="E29" s="197"/>
      <c r="F29" s="467"/>
    </row>
    <row r="30" spans="2:5" ht="59.25" customHeight="1">
      <c r="B30" s="500" t="s">
        <v>372</v>
      </c>
      <c r="C30" s="495" t="s">
        <v>371</v>
      </c>
      <c r="D30" s="496"/>
      <c r="E30" s="199"/>
    </row>
    <row r="31" spans="2:5" ht="46.5" customHeight="1">
      <c r="B31" s="493" t="s">
        <v>395</v>
      </c>
      <c r="C31" s="470" t="s">
        <v>216</v>
      </c>
      <c r="D31" s="499"/>
      <c r="E31" s="396"/>
    </row>
    <row r="39" ht="24.75" customHeight="1"/>
    <row r="41" ht="14.25" customHeight="1"/>
    <row r="46" ht="16.5" customHeight="1"/>
    <row r="47" ht="16.5" customHeight="1"/>
    <row r="49" ht="17.25" customHeight="1"/>
    <row r="65" ht="18.75" customHeight="1"/>
    <row r="76" ht="9.75" customHeight="1"/>
    <row r="86" ht="15" customHeight="1"/>
    <row r="87" ht="24.75" customHeight="1"/>
    <row r="96" ht="15.75" customHeight="1"/>
    <row r="97" ht="30.75" customHeight="1"/>
    <row r="105" ht="29.25" customHeight="1"/>
  </sheetData>
  <sheetProtection password="C47B" sheet="1"/>
  <mergeCells count="12">
    <mergeCell ref="C17:F17"/>
    <mergeCell ref="B14:F14"/>
    <mergeCell ref="D15:F15"/>
    <mergeCell ref="B26:E26"/>
    <mergeCell ref="B28:E28"/>
    <mergeCell ref="B3:F3"/>
    <mergeCell ref="C16:F16"/>
    <mergeCell ref="B8:F8"/>
    <mergeCell ref="C9:F9"/>
    <mergeCell ref="C12:F12"/>
    <mergeCell ref="B11:F11"/>
    <mergeCell ref="B20:E20"/>
  </mergeCells>
  <dataValidations count="1">
    <dataValidation type="list" allowBlank="1" showInputMessage="1" showErrorMessage="1" sqref="C29:C31 C21:C25 C27">
      <formula1>"copie, original"</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63" r:id="rId2"/>
  <headerFooter alignWithMargins="0">
    <oddFooter>&amp;L&amp;"Calibri,Italique"&amp;8Annexes techniques - Mesure 51.1.b,c et d&amp;R&amp;"Calibri,Italique"&amp;8V1.2.1 avril 2017</oddFooter>
  </headerFooter>
  <rowBreaks count="1" manualBreakCount="1">
    <brk id="25" min="1" max="5" man="1"/>
  </rowBreaks>
  <legacyDrawing r:id="rId1"/>
</worksheet>
</file>

<file path=xl/worksheets/sheet8.xml><?xml version="1.0" encoding="utf-8"?>
<worksheet xmlns="http://schemas.openxmlformats.org/spreadsheetml/2006/main" xmlns:r="http://schemas.openxmlformats.org/officeDocument/2006/relationships">
  <sheetPr codeName="Feuil9">
    <pageSetUpPr fitToPage="1"/>
  </sheetPr>
  <dimension ref="A1:I29"/>
  <sheetViews>
    <sheetView showGridLines="0" view="pageBreakPreview" zoomScale="85" zoomScaleNormal="85" zoomScaleSheetLayoutView="85" zoomScalePageLayoutView="10" workbookViewId="0" topLeftCell="A1">
      <selection activeCell="D21" sqref="D21"/>
    </sheetView>
  </sheetViews>
  <sheetFormatPr defaultColWidth="11.421875" defaultRowHeight="15"/>
  <cols>
    <col min="1" max="1" width="3.28125" style="0" customWidth="1"/>
    <col min="2" max="2" width="40.421875" style="0" customWidth="1"/>
    <col min="3" max="3" width="74.57421875" style="0" customWidth="1"/>
    <col min="4" max="4" width="54.8515625" style="0" customWidth="1"/>
    <col min="5" max="5" width="20.421875" style="0" bestFit="1" customWidth="1"/>
  </cols>
  <sheetData>
    <row r="1" spans="2:5" ht="30">
      <c r="B1" s="42" t="s">
        <v>106</v>
      </c>
      <c r="C1" s="42"/>
      <c r="D1" s="8"/>
      <c r="E1" s="8"/>
    </row>
    <row r="2" spans="2:5" ht="18">
      <c r="B2" s="44" t="s">
        <v>109</v>
      </c>
      <c r="C2" s="43"/>
      <c r="D2" s="8"/>
      <c r="E2" s="8"/>
    </row>
    <row r="3" spans="2:7" s="8" customFormat="1" ht="52.5" customHeight="1">
      <c r="B3" s="502" t="str">
        <f>'ANXE-1-DEPENSES PREVI'!B3</f>
        <v>Mesures n°51.1.b (aide à l’amélioration et au développement des installations de soutien et des infrastructures), 51.1.c (protection renforcée contre les espèces figurant dans les directives 2009/147/CE et 92/43/CE et causant de graves dommages à l’aquaculture) et 51.1.d (actions en réponse à la détection d’une hausse de mortalité ou de la présence de maladies).</v>
      </c>
      <c r="C3" s="543"/>
      <c r="D3" s="543"/>
      <c r="E3" s="43"/>
      <c r="F3" s="43"/>
      <c r="G3" s="10"/>
    </row>
    <row r="4" spans="1:9" ht="15">
      <c r="A4" s="2"/>
      <c r="B4" s="358" t="str">
        <f>NOTICE!C6</f>
        <v>version 1.2.1 - avril 2017</v>
      </c>
      <c r="C4" s="43"/>
      <c r="D4" s="8"/>
      <c r="E4" s="8"/>
      <c r="I4" s="19"/>
    </row>
    <row r="5" spans="2:8" ht="18">
      <c r="B5" s="44"/>
      <c r="C5" s="43"/>
      <c r="D5" s="8"/>
      <c r="E5" s="8"/>
      <c r="F5" s="8"/>
      <c r="G5" s="8"/>
      <c r="H5" s="8"/>
    </row>
    <row r="6" spans="2:8" ht="26.25">
      <c r="B6" s="45" t="s">
        <v>132</v>
      </c>
      <c r="C6" s="33"/>
      <c r="D6" s="22"/>
      <c r="E6" s="22"/>
      <c r="F6" s="30"/>
      <c r="G6" s="30"/>
      <c r="H6" s="30"/>
    </row>
    <row r="7" spans="2:4" s="76" customFormat="1" ht="40.5" customHeight="1">
      <c r="B7" s="483" t="s">
        <v>211</v>
      </c>
      <c r="D7" s="77"/>
    </row>
    <row r="8" spans="2:4" ht="24.75" customHeight="1">
      <c r="B8" s="549" t="s">
        <v>16</v>
      </c>
      <c r="C8" s="551"/>
      <c r="D8" s="548"/>
    </row>
    <row r="9" spans="2:4" ht="24.75" customHeight="1">
      <c r="B9" s="274" t="s">
        <v>108</v>
      </c>
      <c r="C9" s="567" t="str">
        <f>IF('ANXE-1-DEPENSES PREVI'!$C$8=0,"Veuillez renseigner cette information à l'annexe 1",'ANXE-1-DEPENSES PREVI'!$C$8)</f>
        <v>Veuillez renseigner cette information à l'annexe 1</v>
      </c>
      <c r="D9" s="568"/>
    </row>
    <row r="10" spans="2:3" ht="12" customHeight="1">
      <c r="B10" s="5"/>
      <c r="C10" s="37"/>
    </row>
    <row r="11" spans="2:5" s="12" customFormat="1" ht="24.75" customHeight="1">
      <c r="B11" s="549" t="s">
        <v>92</v>
      </c>
      <c r="C11" s="551"/>
      <c r="D11" s="548"/>
      <c r="E11" s="13"/>
    </row>
    <row r="12" spans="2:4" ht="24.75" customHeight="1">
      <c r="B12" s="274" t="s">
        <v>104</v>
      </c>
      <c r="C12" s="567" t="str">
        <f>IF('ANXE-1-DEPENSES PREVI'!$C$11=0,"Veuillez renseigner cette information à l'annexe 1",'ANXE-1-DEPENSES PREVI'!$C$11)</f>
        <v>Veuillez renseigner cette information à l'annexe 1</v>
      </c>
      <c r="D12" s="568"/>
    </row>
    <row r="13" ht="24.75" customHeight="1">
      <c r="C13" s="68"/>
    </row>
    <row r="14" spans="2:5" ht="24.75" customHeight="1">
      <c r="B14" s="610" t="s">
        <v>259</v>
      </c>
      <c r="C14" s="611"/>
      <c r="D14" s="582"/>
      <c r="E14" s="382"/>
    </row>
    <row r="15" spans="2:4" ht="24.75" customHeight="1">
      <c r="B15" s="614" t="s">
        <v>260</v>
      </c>
      <c r="C15" s="489" t="s">
        <v>261</v>
      </c>
      <c r="D15" s="490"/>
    </row>
    <row r="16" spans="2:4" ht="24.75" customHeight="1">
      <c r="B16" s="615"/>
      <c r="C16" s="377" t="s">
        <v>262</v>
      </c>
      <c r="D16" s="383"/>
    </row>
    <row r="17" spans="2:4" ht="24.75" customHeight="1">
      <c r="B17" s="616"/>
      <c r="C17" s="378" t="s">
        <v>14</v>
      </c>
      <c r="D17" s="384"/>
    </row>
    <row r="18" spans="2:4" ht="24.75" customHeight="1">
      <c r="B18" s="612" t="s">
        <v>263</v>
      </c>
      <c r="C18" s="379" t="s">
        <v>8</v>
      </c>
      <c r="D18" s="384"/>
    </row>
    <row r="19" spans="2:4" ht="24.75" customHeight="1">
      <c r="B19" s="613"/>
      <c r="C19" s="378" t="s">
        <v>9</v>
      </c>
      <c r="D19" s="384"/>
    </row>
    <row r="20" spans="2:4" ht="24.75" customHeight="1">
      <c r="B20" s="608" t="s">
        <v>269</v>
      </c>
      <c r="C20" s="379" t="s">
        <v>270</v>
      </c>
      <c r="D20" s="492"/>
    </row>
    <row r="21" spans="2:4" ht="24.75" customHeight="1">
      <c r="B21" s="609"/>
      <c r="C21" s="378" t="s">
        <v>271</v>
      </c>
      <c r="D21" s="390"/>
    </row>
    <row r="22" spans="2:4" ht="24.75" customHeight="1">
      <c r="B22" s="380" t="s">
        <v>264</v>
      </c>
      <c r="C22" s="381" t="s">
        <v>265</v>
      </c>
      <c r="D22" s="385"/>
    </row>
    <row r="23" spans="2:4" ht="24.75" customHeight="1">
      <c r="B23" s="386"/>
      <c r="C23" s="387"/>
      <c r="D23" s="388"/>
    </row>
    <row r="24" spans="2:4" ht="24.75" customHeight="1">
      <c r="B24" s="621" t="s">
        <v>130</v>
      </c>
      <c r="C24" s="611"/>
      <c r="D24" s="582"/>
    </row>
    <row r="25" spans="2:4" ht="267.75" customHeight="1">
      <c r="B25" s="491" t="s">
        <v>119</v>
      </c>
      <c r="C25" s="619"/>
      <c r="D25" s="620"/>
    </row>
    <row r="26" spans="2:4" ht="199.5" customHeight="1">
      <c r="B26" s="400"/>
      <c r="C26" s="625"/>
      <c r="D26" s="626"/>
    </row>
    <row r="27" spans="1:4" ht="13.5" customHeight="1">
      <c r="A27" s="1"/>
      <c r="B27" s="401"/>
      <c r="C27" s="402"/>
      <c r="D27" s="403"/>
    </row>
    <row r="28" spans="2:4" ht="22.5" customHeight="1">
      <c r="B28" s="622" t="s">
        <v>120</v>
      </c>
      <c r="C28" s="623"/>
      <c r="D28" s="624"/>
    </row>
    <row r="29" spans="2:4" ht="315" customHeight="1">
      <c r="B29" s="404" t="s">
        <v>15</v>
      </c>
      <c r="C29" s="617"/>
      <c r="D29" s="618"/>
    </row>
    <row r="30" ht="18" customHeight="1"/>
    <row r="45" ht="18.75" customHeight="1"/>
    <row r="56" ht="9.75" customHeight="1"/>
    <row r="66" ht="15" customHeight="1"/>
    <row r="67" ht="24.75" customHeight="1"/>
    <row r="76" ht="15.75" customHeight="1"/>
    <row r="77" ht="30.75" customHeight="1"/>
    <row r="85" ht="29.25" customHeight="1"/>
  </sheetData>
  <sheetProtection password="C47B" sheet="1" objects="1" scenarios="1" formatRows="0"/>
  <mergeCells count="14">
    <mergeCell ref="C29:D29"/>
    <mergeCell ref="C25:D25"/>
    <mergeCell ref="B24:D24"/>
    <mergeCell ref="B28:D28"/>
    <mergeCell ref="C26:D26"/>
    <mergeCell ref="B3:D3"/>
    <mergeCell ref="B20:B21"/>
    <mergeCell ref="B14:D14"/>
    <mergeCell ref="B18:B19"/>
    <mergeCell ref="B15:B17"/>
    <mergeCell ref="C12:D12"/>
    <mergeCell ref="C9:D9"/>
    <mergeCell ref="B8:D8"/>
    <mergeCell ref="B11:D11"/>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8" r:id="rId2"/>
  <headerFooter alignWithMargins="0">
    <oddFooter>&amp;L&amp;"Calibri,Italique"&amp;8Annexes techniques - Mesure 51.1.b,c et d&amp;R&amp;"Calibri,Italique"&amp;8V1.2.1 avril 2017</oddFooter>
  </headerFooter>
  <legacyDrawing r:id="rId1"/>
</worksheet>
</file>

<file path=xl/worksheets/sheet9.xml><?xml version="1.0" encoding="utf-8"?>
<worksheet xmlns="http://schemas.openxmlformats.org/spreadsheetml/2006/main" xmlns:r="http://schemas.openxmlformats.org/officeDocument/2006/relationships">
  <sheetPr codeName="Feuil3">
    <tabColor indexed="44"/>
    <pageSetUpPr fitToPage="1"/>
  </sheetPr>
  <dimension ref="A1:O233"/>
  <sheetViews>
    <sheetView showGridLines="0" zoomScale="70" zoomScaleNormal="70" workbookViewId="0" topLeftCell="A1">
      <selection activeCell="B51" sqref="B51"/>
    </sheetView>
  </sheetViews>
  <sheetFormatPr defaultColWidth="11.421875" defaultRowHeight="15"/>
  <cols>
    <col min="2" max="2" width="33.57421875" style="0" customWidth="1"/>
    <col min="3" max="3" width="27.140625" style="0" customWidth="1"/>
    <col min="4" max="5" width="33.421875" style="0" customWidth="1"/>
    <col min="6" max="6" width="25.140625" style="0" customWidth="1"/>
    <col min="7" max="7" width="23.00390625" style="0" customWidth="1"/>
    <col min="8" max="8" width="20.140625" style="0" customWidth="1"/>
    <col min="9" max="9" width="22.140625" style="0" customWidth="1"/>
    <col min="12" max="12" width="60.421875" style="0" customWidth="1"/>
    <col min="13" max="13" width="21.8515625" style="0" customWidth="1"/>
  </cols>
  <sheetData>
    <row r="1" ht="26.25">
      <c r="A1" s="411" t="s">
        <v>279</v>
      </c>
    </row>
    <row r="3" spans="1:11" s="8" customFormat="1" ht="18">
      <c r="A3" s="412" t="s">
        <v>328</v>
      </c>
      <c r="C3" s="413"/>
      <c r="D3" s="413"/>
      <c r="E3" s="414"/>
      <c r="F3" s="21"/>
      <c r="G3" s="21"/>
      <c r="H3" s="21"/>
      <c r="I3" s="21"/>
      <c r="J3" s="21"/>
      <c r="K3" s="21"/>
    </row>
    <row r="4" spans="1:11" s="8" customFormat="1" ht="15">
      <c r="A4" s="415" t="s">
        <v>364</v>
      </c>
      <c r="C4" s="413"/>
      <c r="D4" s="413"/>
      <c r="E4" s="414"/>
      <c r="F4" s="21"/>
      <c r="G4" s="21"/>
      <c r="H4" s="21"/>
      <c r="I4" s="21"/>
      <c r="J4" s="21"/>
      <c r="K4" s="21"/>
    </row>
    <row r="5" spans="2:11" s="8" customFormat="1" ht="12.75">
      <c r="B5" s="7"/>
      <c r="C5" s="7"/>
      <c r="D5" s="7"/>
      <c r="E5" s="21"/>
      <c r="F5" s="21"/>
      <c r="G5" s="21"/>
      <c r="H5" s="21"/>
      <c r="I5" s="21"/>
      <c r="J5" s="21"/>
      <c r="K5" s="21"/>
    </row>
    <row r="6" spans="2:9" s="21" customFormat="1" ht="15">
      <c r="B6" s="627" t="s">
        <v>311</v>
      </c>
      <c r="C6" s="627"/>
      <c r="D6" s="628"/>
      <c r="I6" s="413"/>
    </row>
    <row r="7" spans="3:11" s="8" customFormat="1" ht="12.75">
      <c r="C7" s="552"/>
      <c r="D7" s="553"/>
      <c r="E7" s="7"/>
      <c r="F7" s="21"/>
      <c r="G7" s="21"/>
      <c r="H7" s="21"/>
      <c r="I7" s="21"/>
      <c r="J7" s="21"/>
      <c r="K7" s="21"/>
    </row>
    <row r="8" spans="2:11" s="8" customFormat="1" ht="34.5">
      <c r="B8" s="417" t="s">
        <v>301</v>
      </c>
      <c r="C8" s="418" t="s">
        <v>310</v>
      </c>
      <c r="D8" s="419" t="s">
        <v>373</v>
      </c>
      <c r="E8" s="21"/>
      <c r="F8" s="21"/>
      <c r="G8" s="21"/>
      <c r="H8" s="21"/>
      <c r="I8" s="21"/>
      <c r="J8" s="21"/>
      <c r="K8" s="21"/>
    </row>
    <row r="9" spans="2:11" s="8" customFormat="1" ht="12.75">
      <c r="B9" s="420" t="s">
        <v>302</v>
      </c>
      <c r="C9" s="421">
        <f>SUM('ANXE-1-DEPENSES PREVI'!F60:H60)</f>
        <v>0</v>
      </c>
      <c r="D9" s="422" t="e">
        <f aca="true" t="shared" si="0" ref="D9:D14">C9/$C$17</f>
        <v>#DIV/0!</v>
      </c>
      <c r="E9" s="21"/>
      <c r="F9" s="21"/>
      <c r="G9" s="21"/>
      <c r="H9" s="21"/>
      <c r="I9" s="21"/>
      <c r="J9" s="21"/>
      <c r="K9" s="21"/>
    </row>
    <row r="10" spans="2:11" s="8" customFormat="1" ht="12.75">
      <c r="B10" s="420" t="s">
        <v>303</v>
      </c>
      <c r="C10" s="421">
        <f>'ANXE-1-DEPENSES PREVI'!G106</f>
        <v>0</v>
      </c>
      <c r="D10" s="422" t="e">
        <f t="shared" si="0"/>
        <v>#DIV/0!</v>
      </c>
      <c r="E10" s="21"/>
      <c r="F10" s="21"/>
      <c r="G10" s="21"/>
      <c r="H10" s="21"/>
      <c r="I10" s="21"/>
      <c r="J10" s="21"/>
      <c r="K10" s="21"/>
    </row>
    <row r="11" spans="2:11" s="8" customFormat="1" ht="12.75">
      <c r="B11" s="420" t="s">
        <v>304</v>
      </c>
      <c r="C11" s="421" t="str">
        <f>'ANXE-1-DEPENSES PREVI'!E112</f>
        <v>0,00 €</v>
      </c>
      <c r="D11" s="422" t="e">
        <f t="shared" si="0"/>
        <v>#DIV/0!</v>
      </c>
      <c r="E11" s="21"/>
      <c r="F11" s="21"/>
      <c r="G11" s="21"/>
      <c r="H11" s="21"/>
      <c r="I11" s="21"/>
      <c r="J11" s="21"/>
      <c r="K11" s="21"/>
    </row>
    <row r="12" spans="2:11" s="8" customFormat="1" ht="25.5">
      <c r="B12" s="423" t="s">
        <v>322</v>
      </c>
      <c r="C12" s="421">
        <f>'ANXE-1-DEPENSES PREVI'!G158</f>
        <v>0</v>
      </c>
      <c r="D12" s="422" t="e">
        <f t="shared" si="0"/>
        <v>#DIV/0!</v>
      </c>
      <c r="E12" s="21"/>
      <c r="F12" s="21"/>
      <c r="G12" s="21"/>
      <c r="H12" s="21"/>
      <c r="I12" s="21"/>
      <c r="J12" s="21"/>
      <c r="K12" s="21"/>
    </row>
    <row r="13" spans="2:11" s="8" customFormat="1" ht="12.75">
      <c r="B13" s="420" t="s">
        <v>321</v>
      </c>
      <c r="C13" s="421">
        <f>'ANXE-1-DEPENSES PREVI'!G203</f>
        <v>0</v>
      </c>
      <c r="D13" s="422" t="e">
        <f t="shared" si="0"/>
        <v>#DIV/0!</v>
      </c>
      <c r="E13" s="21"/>
      <c r="F13" s="21"/>
      <c r="G13" s="21"/>
      <c r="H13" s="21"/>
      <c r="I13" s="21"/>
      <c r="J13" s="21"/>
      <c r="K13" s="21"/>
    </row>
    <row r="14" spans="2:11" s="8" customFormat="1" ht="12.75">
      <c r="B14" s="420" t="s">
        <v>305</v>
      </c>
      <c r="C14" s="421">
        <f>SUM('ANXE-1-DEPENSES PREVI'!D248:F248)</f>
        <v>0</v>
      </c>
      <c r="D14" s="422" t="e">
        <f t="shared" si="0"/>
        <v>#DIV/0!</v>
      </c>
      <c r="E14" s="21"/>
      <c r="F14" s="21"/>
      <c r="G14" s="21"/>
      <c r="H14" s="21"/>
      <c r="I14" s="21"/>
      <c r="J14" s="21"/>
      <c r="K14" s="21"/>
    </row>
    <row r="15" spans="2:11" s="8" customFormat="1" ht="12.75">
      <c r="B15" s="420" t="s">
        <v>306</v>
      </c>
      <c r="C15" s="421" t="s">
        <v>381</v>
      </c>
      <c r="D15" s="422" t="s">
        <v>381</v>
      </c>
      <c r="E15" s="21"/>
      <c r="F15" s="21"/>
      <c r="G15" s="21"/>
      <c r="H15" s="21"/>
      <c r="I15" s="21"/>
      <c r="J15" s="21"/>
      <c r="K15" s="21"/>
    </row>
    <row r="16" spans="2:11" s="8" customFormat="1" ht="12.75">
      <c r="B16" s="420" t="s">
        <v>307</v>
      </c>
      <c r="C16" s="421" t="s">
        <v>381</v>
      </c>
      <c r="D16" s="422" t="s">
        <v>381</v>
      </c>
      <c r="E16" s="21"/>
      <c r="F16" s="21"/>
      <c r="G16" s="21"/>
      <c r="H16" s="21"/>
      <c r="I16" s="21"/>
      <c r="J16" s="21"/>
      <c r="K16" s="21"/>
    </row>
    <row r="17" spans="2:11" s="8" customFormat="1" ht="12.75">
      <c r="B17" s="424" t="s">
        <v>309</v>
      </c>
      <c r="C17" s="425">
        <f>SUM(C9:C16)</f>
        <v>0</v>
      </c>
      <c r="D17" s="426">
        <v>1</v>
      </c>
      <c r="E17" s="21"/>
      <c r="F17" s="21"/>
      <c r="G17" s="21"/>
      <c r="H17" s="21"/>
      <c r="I17" s="21"/>
      <c r="J17" s="21"/>
      <c r="K17" s="21"/>
    </row>
    <row r="18" spans="2:11" s="8" customFormat="1" ht="12.75">
      <c r="B18" s="427"/>
      <c r="C18" s="7"/>
      <c r="D18" s="427"/>
      <c r="E18" s="21"/>
      <c r="F18" s="21"/>
      <c r="G18" s="21"/>
      <c r="H18" s="21"/>
      <c r="I18" s="21"/>
      <c r="J18" s="21"/>
      <c r="K18" s="21"/>
    </row>
    <row r="19" spans="2:11" s="8" customFormat="1" ht="12.75">
      <c r="B19" s="420" t="s">
        <v>308</v>
      </c>
      <c r="C19" s="421">
        <f>'ANXE-1-DEPENSES PREVI'!D319+'ANXE-1-DEPENSES PREVI'!D345</f>
        <v>0</v>
      </c>
      <c r="D19" s="21"/>
      <c r="E19" s="21"/>
      <c r="F19" s="21"/>
      <c r="G19" s="21"/>
      <c r="H19" s="21"/>
      <c r="I19" s="21"/>
      <c r="J19" s="21"/>
      <c r="K19" s="21"/>
    </row>
    <row r="20" spans="2:11" s="8" customFormat="1" ht="12.75">
      <c r="B20" s="427"/>
      <c r="C20" s="7"/>
      <c r="D20" s="427"/>
      <c r="E20" s="21"/>
      <c r="F20" s="21"/>
      <c r="G20" s="21"/>
      <c r="H20" s="21"/>
      <c r="I20" s="21"/>
      <c r="J20" s="21"/>
      <c r="K20" s="21"/>
    </row>
    <row r="21" spans="2:11" s="8" customFormat="1" ht="12.75">
      <c r="B21" s="416" t="s">
        <v>312</v>
      </c>
      <c r="C21" s="7"/>
      <c r="D21" s="427"/>
      <c r="E21" s="21"/>
      <c r="F21" s="21"/>
      <c r="G21" s="21"/>
      <c r="H21" s="21"/>
      <c r="I21" s="21"/>
      <c r="J21" s="21"/>
      <c r="K21" s="21"/>
    </row>
    <row r="22" spans="2:11" s="8" customFormat="1" ht="12.75">
      <c r="B22" s="427"/>
      <c r="C22" s="7"/>
      <c r="D22" s="427"/>
      <c r="E22" s="21"/>
      <c r="F22" s="21"/>
      <c r="G22" s="21"/>
      <c r="H22" s="21"/>
      <c r="I22" s="21"/>
      <c r="J22" s="21"/>
      <c r="K22" s="21"/>
    </row>
    <row r="23" spans="2:11" s="8" customFormat="1" ht="34.5">
      <c r="B23" s="417" t="s">
        <v>313</v>
      </c>
      <c r="C23" s="418" t="s">
        <v>314</v>
      </c>
      <c r="D23" s="419" t="s">
        <v>374</v>
      </c>
      <c r="E23" s="21"/>
      <c r="F23" s="21"/>
      <c r="G23" s="21"/>
      <c r="H23" s="21"/>
      <c r="I23" s="21"/>
      <c r="J23" s="21"/>
      <c r="K23" s="21"/>
    </row>
    <row r="24" spans="2:11" s="8" customFormat="1" ht="12.75">
      <c r="B24" s="420" t="s">
        <v>315</v>
      </c>
      <c r="C24" s="421">
        <f>'ANXE-2-RESSOURCES PREVI'!C41</f>
        <v>0</v>
      </c>
      <c r="D24" s="422" t="e">
        <f aca="true" t="shared" si="1" ref="D24:D30">C24/$C$29</f>
        <v>#DIV/0!</v>
      </c>
      <c r="E24" s="21"/>
      <c r="F24" s="21"/>
      <c r="G24" s="21"/>
      <c r="H24" s="21"/>
      <c r="I24" s="21"/>
      <c r="J24" s="21"/>
      <c r="K24" s="21"/>
    </row>
    <row r="25" spans="2:11" s="8" customFormat="1" ht="12.75">
      <c r="B25" s="420" t="s">
        <v>316</v>
      </c>
      <c r="C25" s="421">
        <f>'ANXE-2-RESSOURCES PREVI'!C45</f>
        <v>0</v>
      </c>
      <c r="D25" s="422" t="e">
        <f t="shared" si="1"/>
        <v>#DIV/0!</v>
      </c>
      <c r="E25" s="21"/>
      <c r="F25" s="21"/>
      <c r="G25" s="21"/>
      <c r="H25" s="21"/>
      <c r="I25" s="21"/>
      <c r="J25" s="21"/>
      <c r="K25" s="21"/>
    </row>
    <row r="26" spans="2:11" s="8" customFormat="1" ht="12.75">
      <c r="B26" s="420" t="s">
        <v>317</v>
      </c>
      <c r="C26" s="421">
        <f>'ANXE-2-RESSOURCES PREVI'!C46</f>
        <v>0</v>
      </c>
      <c r="D26" s="422" t="e">
        <f t="shared" si="1"/>
        <v>#DIV/0!</v>
      </c>
      <c r="E26" s="21"/>
      <c r="F26" s="21"/>
      <c r="G26" s="21"/>
      <c r="H26" s="21"/>
      <c r="I26" s="21"/>
      <c r="J26" s="21"/>
      <c r="K26" s="21"/>
    </row>
    <row r="27" spans="2:11" s="8" customFormat="1" ht="25.5">
      <c r="B27" s="423" t="s">
        <v>318</v>
      </c>
      <c r="C27" s="421">
        <f>'ANXE-2-RESSOURCES PREVI'!C47</f>
        <v>0</v>
      </c>
      <c r="D27" s="422" t="e">
        <f t="shared" si="1"/>
        <v>#DIV/0!</v>
      </c>
      <c r="E27" s="21"/>
      <c r="F27" s="21"/>
      <c r="G27" s="21"/>
      <c r="H27" s="21"/>
      <c r="I27" s="21"/>
      <c r="J27" s="21"/>
      <c r="K27" s="21"/>
    </row>
    <row r="28" spans="2:11" s="8" customFormat="1" ht="12.75">
      <c r="B28" s="420" t="s">
        <v>319</v>
      </c>
      <c r="C28" s="421">
        <f>'ANXE-2-RESSOURCES PREVI'!C62</f>
        <v>0</v>
      </c>
      <c r="D28" s="422" t="e">
        <f t="shared" si="1"/>
        <v>#DIV/0!</v>
      </c>
      <c r="E28" s="21"/>
      <c r="F28" s="21"/>
      <c r="G28" s="21"/>
      <c r="H28" s="21"/>
      <c r="I28" s="21"/>
      <c r="J28" s="21"/>
      <c r="K28" s="21"/>
    </row>
    <row r="29" spans="2:11" s="8" customFormat="1" ht="12.75">
      <c r="B29" s="428" t="s">
        <v>327</v>
      </c>
      <c r="C29" s="425">
        <f>SUM(C24:C28)</f>
        <v>0</v>
      </c>
      <c r="D29" s="426" t="e">
        <f t="shared" si="1"/>
        <v>#DIV/0!</v>
      </c>
      <c r="E29" s="21"/>
      <c r="F29" s="21"/>
      <c r="G29" s="21"/>
      <c r="H29" s="21"/>
      <c r="I29" s="21"/>
      <c r="J29" s="21"/>
      <c r="K29" s="21"/>
    </row>
    <row r="30" spans="2:11" s="8" customFormat="1" ht="24">
      <c r="B30" s="423" t="s">
        <v>375</v>
      </c>
      <c r="C30" s="421">
        <f>'ANXE-2-RESSOURCES PREVI'!C125</f>
        <v>0</v>
      </c>
      <c r="D30" s="422" t="e">
        <f t="shared" si="1"/>
        <v>#DIV/0!</v>
      </c>
      <c r="E30" s="21"/>
      <c r="F30" s="21"/>
      <c r="G30" s="21"/>
      <c r="H30" s="21"/>
      <c r="I30" s="21"/>
      <c r="J30" s="21"/>
      <c r="K30" s="21"/>
    </row>
    <row r="31" spans="2:11" s="8" customFormat="1" ht="12.75">
      <c r="B31" s="424" t="s">
        <v>320</v>
      </c>
      <c r="C31" s="425">
        <f>SUM(C24:C28,C30)</f>
        <v>0</v>
      </c>
      <c r="D31" s="426"/>
      <c r="E31" s="21"/>
      <c r="F31" s="21"/>
      <c r="G31" s="21"/>
      <c r="H31" s="21"/>
      <c r="I31" s="21"/>
      <c r="J31" s="21"/>
      <c r="K31" s="21"/>
    </row>
    <row r="32" spans="5:11" ht="36.75" customHeight="1">
      <c r="E32" s="19"/>
      <c r="F32" s="19"/>
      <c r="G32" s="19"/>
      <c r="H32" s="19"/>
      <c r="I32" s="19"/>
      <c r="J32" s="19"/>
      <c r="K32" s="19"/>
    </row>
    <row r="33" s="19" customFormat="1" ht="18">
      <c r="A33" s="412" t="s">
        <v>280</v>
      </c>
    </row>
    <row r="34" spans="1:9" s="19" customFormat="1" ht="79.5" customHeight="1">
      <c r="A34" s="629" t="s">
        <v>376</v>
      </c>
      <c r="B34" s="504"/>
      <c r="C34" s="504"/>
      <c r="D34" s="504"/>
      <c r="E34" s="504"/>
      <c r="F34" s="504"/>
      <c r="G34" s="504"/>
      <c r="H34" s="504"/>
      <c r="I34" s="504"/>
    </row>
    <row r="35" ht="40.5" customHeight="1">
      <c r="A35" s="429" t="s">
        <v>329</v>
      </c>
    </row>
    <row r="36" spans="1:10" ht="15">
      <c r="A36" s="430" t="s">
        <v>332</v>
      </c>
      <c r="B36" s="430" t="s">
        <v>333</v>
      </c>
      <c r="C36" s="431" t="s">
        <v>342</v>
      </c>
      <c r="D36" s="431" t="s">
        <v>78</v>
      </c>
      <c r="E36" s="430" t="s">
        <v>339</v>
      </c>
      <c r="F36" s="430" t="s">
        <v>335</v>
      </c>
      <c r="G36" s="430" t="s">
        <v>83</v>
      </c>
      <c r="H36" s="430" t="s">
        <v>222</v>
      </c>
      <c r="I36" s="430" t="s">
        <v>336</v>
      </c>
      <c r="J36" s="432"/>
    </row>
    <row r="37" spans="1:12" ht="15">
      <c r="A37" s="433"/>
      <c r="B37" s="436">
        <f>'ANXE-1-DEPENSES PREVI'!C20</f>
        <v>0</v>
      </c>
      <c r="C37" s="434">
        <f>'ANXE-1-DEPENSES PREVI'!D20</f>
        <v>0</v>
      </c>
      <c r="D37" s="434">
        <f>'ANXE-1-DEPENSES PREVI'!E20</f>
        <v>0</v>
      </c>
      <c r="E37" s="445">
        <f>IF('ANXE-1-DEPENSES PREVI'!B20="Dépenses d'investissement matériel et immatériel","Dépenses d'investissement",IF('ANXE-1-DEPENSES PREVI'!B20="Prestations de service","Prestations de service",""))</f>
      </c>
      <c r="F37" s="449"/>
      <c r="G37" s="449"/>
      <c r="H37" s="445">
        <f>'ANXE-1-DEPENSES PREVI'!F20</f>
        <v>0</v>
      </c>
      <c r="I37" s="445">
        <f>SUM('ANXE-1-DEPENSES PREVI'!G20:H20)</f>
        <v>0</v>
      </c>
      <c r="L37" s="435"/>
    </row>
    <row r="38" spans="1:12" ht="15">
      <c r="A38" s="433"/>
      <c r="B38" s="436">
        <f>'ANXE-1-DEPENSES PREVI'!C21</f>
        <v>0</v>
      </c>
      <c r="C38" s="434">
        <f>'ANXE-1-DEPENSES PREVI'!D21</f>
        <v>0</v>
      </c>
      <c r="D38" s="434">
        <f>'ANXE-1-DEPENSES PREVI'!E21</f>
        <v>0</v>
      </c>
      <c r="E38" s="445">
        <f>IF('ANXE-1-DEPENSES PREVI'!B21="Dépenses d'investissement matériel et immatériel","Dépenses d'investissement",IF('ANXE-1-DEPENSES PREVI'!B21="Prestations de service","Prestations de service",""))</f>
      </c>
      <c r="F38" s="449"/>
      <c r="G38" s="449"/>
      <c r="H38" s="445">
        <f>'ANXE-1-DEPENSES PREVI'!F21</f>
        <v>0</v>
      </c>
      <c r="I38" s="445">
        <f>SUM('ANXE-1-DEPENSES PREVI'!G21:H21)</f>
        <v>0</v>
      </c>
      <c r="L38" s="435"/>
    </row>
    <row r="39" spans="1:12" ht="15">
      <c r="A39" s="433"/>
      <c r="B39" s="436">
        <f>'ANXE-1-DEPENSES PREVI'!C22</f>
        <v>0</v>
      </c>
      <c r="C39" s="434">
        <f>'ANXE-1-DEPENSES PREVI'!D22</f>
        <v>0</v>
      </c>
      <c r="D39" s="434">
        <f>'ANXE-1-DEPENSES PREVI'!E22</f>
        <v>0</v>
      </c>
      <c r="E39" s="445">
        <f>IF('ANXE-1-DEPENSES PREVI'!B22="Dépenses d'investissement matériel et immatériel","Dépenses d'investissement",IF('ANXE-1-DEPENSES PREVI'!B22="Prestations de service","Prestations de service",""))</f>
      </c>
      <c r="F39" s="449"/>
      <c r="G39" s="449"/>
      <c r="H39" s="445">
        <f>'ANXE-1-DEPENSES PREVI'!F22</f>
        <v>0</v>
      </c>
      <c r="I39" s="445">
        <f>SUM('ANXE-1-DEPENSES PREVI'!G22:H22)</f>
        <v>0</v>
      </c>
      <c r="L39" s="435"/>
    </row>
    <row r="40" spans="1:12" ht="15">
      <c r="A40" s="433"/>
      <c r="B40" s="436">
        <f>'ANXE-1-DEPENSES PREVI'!C23</f>
        <v>0</v>
      </c>
      <c r="C40" s="434">
        <f>'ANXE-1-DEPENSES PREVI'!D23</f>
        <v>0</v>
      </c>
      <c r="D40" s="434">
        <f>'ANXE-1-DEPENSES PREVI'!E23</f>
        <v>0</v>
      </c>
      <c r="E40" s="445">
        <f>IF('ANXE-1-DEPENSES PREVI'!B23="Dépenses d'investissement matériel et immatériel","Dépenses d'investissement",IF('ANXE-1-DEPENSES PREVI'!B23="Prestations de service","Prestations de service",""))</f>
      </c>
      <c r="F40" s="449"/>
      <c r="G40" s="449"/>
      <c r="H40" s="445">
        <f>'ANXE-1-DEPENSES PREVI'!F23</f>
        <v>0</v>
      </c>
      <c r="I40" s="445">
        <f>SUM('ANXE-1-DEPENSES PREVI'!G23:H23)</f>
        <v>0</v>
      </c>
      <c r="L40" s="435"/>
    </row>
    <row r="41" spans="1:12" ht="15">
      <c r="A41" s="433"/>
      <c r="B41" s="436">
        <f>'ANXE-1-DEPENSES PREVI'!C24</f>
        <v>0</v>
      </c>
      <c r="C41" s="434">
        <f>'ANXE-1-DEPENSES PREVI'!D24</f>
        <v>0</v>
      </c>
      <c r="D41" s="434">
        <f>'ANXE-1-DEPENSES PREVI'!E24</f>
        <v>0</v>
      </c>
      <c r="E41" s="445">
        <f>IF('ANXE-1-DEPENSES PREVI'!B24="Dépenses d'investissement matériel et immatériel","Dépenses d'investissement",IF('ANXE-1-DEPENSES PREVI'!B24="Prestations de service","Prestations de service",""))</f>
      </c>
      <c r="F41" s="449"/>
      <c r="G41" s="449"/>
      <c r="H41" s="445">
        <f>'ANXE-1-DEPENSES PREVI'!F24</f>
        <v>0</v>
      </c>
      <c r="I41" s="445">
        <f>SUM('ANXE-1-DEPENSES PREVI'!G24:H24)</f>
        <v>0</v>
      </c>
      <c r="L41" s="435"/>
    </row>
    <row r="42" spans="1:9" ht="15">
      <c r="A42" s="433"/>
      <c r="B42" s="436">
        <f>'ANXE-1-DEPENSES PREVI'!C25</f>
        <v>0</v>
      </c>
      <c r="C42" s="434">
        <f>'ANXE-1-DEPENSES PREVI'!D25</f>
        <v>0</v>
      </c>
      <c r="D42" s="434">
        <f>'ANXE-1-DEPENSES PREVI'!E25</f>
        <v>0</v>
      </c>
      <c r="E42" s="445">
        <f>IF('ANXE-1-DEPENSES PREVI'!B25="Dépenses d'investissement matériel et immatériel","Dépenses d'investissement",IF('ANXE-1-DEPENSES PREVI'!B25="Prestations de service","Prestations de service",""))</f>
      </c>
      <c r="F42" s="449"/>
      <c r="G42" s="449"/>
      <c r="H42" s="445">
        <f>'ANXE-1-DEPENSES PREVI'!F25</f>
        <v>0</v>
      </c>
      <c r="I42" s="445">
        <f>SUM('ANXE-1-DEPENSES PREVI'!G25:H25)</f>
        <v>0</v>
      </c>
    </row>
    <row r="43" spans="1:9" ht="15">
      <c r="A43" s="433"/>
      <c r="B43" s="436">
        <f>'ANXE-1-DEPENSES PREVI'!C26</f>
        <v>0</v>
      </c>
      <c r="C43" s="434">
        <f>'ANXE-1-DEPENSES PREVI'!D26</f>
        <v>0</v>
      </c>
      <c r="D43" s="434">
        <f>'ANXE-1-DEPENSES PREVI'!E26</f>
        <v>0</v>
      </c>
      <c r="E43" s="445">
        <f>IF('ANXE-1-DEPENSES PREVI'!B26="Dépenses d'investissement matériel et immatériel","Dépenses d'investissement",IF('ANXE-1-DEPENSES PREVI'!B26="Prestations de service","Prestations de service",""))</f>
      </c>
      <c r="F43" s="449"/>
      <c r="G43" s="449"/>
      <c r="H43" s="445">
        <f>'ANXE-1-DEPENSES PREVI'!F26</f>
        <v>0</v>
      </c>
      <c r="I43" s="445">
        <f>SUM('ANXE-1-DEPENSES PREVI'!G26:H26)</f>
        <v>0</v>
      </c>
    </row>
    <row r="44" spans="1:12" ht="15">
      <c r="A44" s="433"/>
      <c r="B44" s="436">
        <f>'ANXE-1-DEPENSES PREVI'!C27</f>
        <v>0</v>
      </c>
      <c r="C44" s="434">
        <f>'ANXE-1-DEPENSES PREVI'!D27</f>
        <v>0</v>
      </c>
      <c r="D44" s="434">
        <f>'ANXE-1-DEPENSES PREVI'!E27</f>
        <v>0</v>
      </c>
      <c r="E44" s="445">
        <f>IF('ANXE-1-DEPENSES PREVI'!B27="Dépenses d'investissement matériel et immatériel","Dépenses d'investissement",IF('ANXE-1-DEPENSES PREVI'!B27="Prestations de service","Prestations de service",""))</f>
      </c>
      <c r="F44" s="449"/>
      <c r="G44" s="449"/>
      <c r="H44" s="445">
        <f>'ANXE-1-DEPENSES PREVI'!F27</f>
        <v>0</v>
      </c>
      <c r="I44" s="445">
        <f>SUM('ANXE-1-DEPENSES PREVI'!G27:H27)</f>
        <v>0</v>
      </c>
      <c r="L44" s="435"/>
    </row>
    <row r="45" spans="1:12" ht="15">
      <c r="A45" s="433"/>
      <c r="B45" s="436">
        <f>'ANXE-1-DEPENSES PREVI'!C28</f>
        <v>0</v>
      </c>
      <c r="C45" s="434">
        <f>'ANXE-1-DEPENSES PREVI'!D28</f>
        <v>0</v>
      </c>
      <c r="D45" s="434">
        <f>'ANXE-1-DEPENSES PREVI'!E28</f>
        <v>0</v>
      </c>
      <c r="E45" s="445">
        <f>IF('ANXE-1-DEPENSES PREVI'!B28="Dépenses d'investissement matériel et immatériel","Dépenses d'investissement",IF('ANXE-1-DEPENSES PREVI'!B28="Prestations de service","Prestations de service",""))</f>
      </c>
      <c r="F45" s="449"/>
      <c r="G45" s="449"/>
      <c r="H45" s="445">
        <f>'ANXE-1-DEPENSES PREVI'!F28</f>
        <v>0</v>
      </c>
      <c r="I45" s="445">
        <f>SUM('ANXE-1-DEPENSES PREVI'!G28:H28)</f>
        <v>0</v>
      </c>
      <c r="L45" s="435"/>
    </row>
    <row r="46" spans="1:12" ht="15">
      <c r="A46" s="433"/>
      <c r="B46" s="436">
        <f>'ANXE-1-DEPENSES PREVI'!C29</f>
        <v>0</v>
      </c>
      <c r="C46" s="434">
        <f>'ANXE-1-DEPENSES PREVI'!D29</f>
        <v>0</v>
      </c>
      <c r="D46" s="434">
        <f>'ANXE-1-DEPENSES PREVI'!E29</f>
        <v>0</v>
      </c>
      <c r="E46" s="445">
        <f>IF('ANXE-1-DEPENSES PREVI'!B29="Dépenses d'investissement matériel et immatériel","Dépenses d'investissement",IF('ANXE-1-DEPENSES PREVI'!B29="Prestations de service","Prestations de service",""))</f>
      </c>
      <c r="F46" s="449"/>
      <c r="G46" s="449"/>
      <c r="H46" s="445">
        <f>'ANXE-1-DEPENSES PREVI'!F29</f>
        <v>0</v>
      </c>
      <c r="I46" s="445">
        <f>SUM('ANXE-1-DEPENSES PREVI'!G29:H29)</f>
        <v>0</v>
      </c>
      <c r="L46" s="435"/>
    </row>
    <row r="47" spans="1:9" ht="15">
      <c r="A47" s="433"/>
      <c r="B47" s="436">
        <f>'ANXE-1-DEPENSES PREVI'!C30</f>
        <v>0</v>
      </c>
      <c r="C47" s="434">
        <f>'ANXE-1-DEPENSES PREVI'!D30</f>
        <v>0</v>
      </c>
      <c r="D47" s="434">
        <f>'ANXE-1-DEPENSES PREVI'!E30</f>
        <v>0</v>
      </c>
      <c r="E47" s="445">
        <f>IF('ANXE-1-DEPENSES PREVI'!B30="Dépenses d'investissement matériel et immatériel","Dépenses d'investissement",IF('ANXE-1-DEPENSES PREVI'!B30="Prestations de service","Prestations de service",""))</f>
      </c>
      <c r="F47" s="449"/>
      <c r="G47" s="449"/>
      <c r="H47" s="445">
        <f>'ANXE-1-DEPENSES PREVI'!F30</f>
        <v>0</v>
      </c>
      <c r="I47" s="445">
        <f>SUM('ANXE-1-DEPENSES PREVI'!G30:H30)</f>
        <v>0</v>
      </c>
    </row>
    <row r="48" spans="1:15" ht="15">
      <c r="A48" s="433"/>
      <c r="B48" s="436">
        <f>'ANXE-1-DEPENSES PREVI'!C31</f>
        <v>0</v>
      </c>
      <c r="C48" s="434">
        <f>'ANXE-1-DEPENSES PREVI'!D31</f>
        <v>0</v>
      </c>
      <c r="D48" s="434">
        <f>'ANXE-1-DEPENSES PREVI'!E31</f>
        <v>0</v>
      </c>
      <c r="E48" s="445">
        <f>IF('ANXE-1-DEPENSES PREVI'!B31="Dépenses d'investissement matériel et immatériel","Dépenses d'investissement",IF('ANXE-1-DEPENSES PREVI'!B31="Prestations de service","Prestations de service",""))</f>
      </c>
      <c r="F48" s="449"/>
      <c r="G48" s="449"/>
      <c r="H48" s="445">
        <f>'ANXE-1-DEPENSES PREVI'!F31</f>
        <v>0</v>
      </c>
      <c r="I48" s="445">
        <f>SUM('ANXE-1-DEPENSES PREVI'!G31:H31)</f>
        <v>0</v>
      </c>
      <c r="L48" s="435"/>
      <c r="M48" s="435"/>
      <c r="N48" s="435"/>
      <c r="O48" s="435"/>
    </row>
    <row r="49" spans="1:15" ht="15">
      <c r="A49" s="433"/>
      <c r="B49" s="436">
        <f>'ANXE-1-DEPENSES PREVI'!C32</f>
        <v>0</v>
      </c>
      <c r="C49" s="434">
        <f>'ANXE-1-DEPENSES PREVI'!D32</f>
        <v>0</v>
      </c>
      <c r="D49" s="434">
        <f>'ANXE-1-DEPENSES PREVI'!E32</f>
        <v>0</v>
      </c>
      <c r="E49" s="445">
        <f>IF('ANXE-1-DEPENSES PREVI'!B32="Dépenses d'investissement matériel et immatériel","Dépenses d'investissement",IF('ANXE-1-DEPENSES PREVI'!B32="Prestations de service","Prestations de service",""))</f>
      </c>
      <c r="F49" s="449"/>
      <c r="G49" s="449"/>
      <c r="H49" s="445">
        <f>'ANXE-1-DEPENSES PREVI'!F32</f>
        <v>0</v>
      </c>
      <c r="I49" s="445">
        <f>SUM('ANXE-1-DEPENSES PREVI'!G32:H32)</f>
        <v>0</v>
      </c>
      <c r="M49" s="435"/>
      <c r="N49" s="435"/>
      <c r="O49" s="435"/>
    </row>
    <row r="50" spans="1:15" ht="15">
      <c r="A50" s="433"/>
      <c r="B50" s="436">
        <f>'ANXE-1-DEPENSES PREVI'!C33</f>
        <v>0</v>
      </c>
      <c r="C50" s="434">
        <f>'ANXE-1-DEPENSES PREVI'!D33</f>
        <v>0</v>
      </c>
      <c r="D50" s="434">
        <f>'ANXE-1-DEPENSES PREVI'!E33</f>
        <v>0</v>
      </c>
      <c r="E50" s="445">
        <f>IF('ANXE-1-DEPENSES PREVI'!B33="Dépenses d'investissement matériel et immatériel","Dépenses d'investissement",IF('ANXE-1-DEPENSES PREVI'!B33="Prestations de service","Prestations de service",""))</f>
      </c>
      <c r="F50" s="449"/>
      <c r="G50" s="449"/>
      <c r="H50" s="445">
        <f>'ANXE-1-DEPENSES PREVI'!F33</f>
        <v>0</v>
      </c>
      <c r="I50" s="445">
        <f>SUM('ANXE-1-DEPENSES PREVI'!G33:H33)</f>
        <v>0</v>
      </c>
      <c r="M50" s="435"/>
      <c r="N50" s="435"/>
      <c r="O50" s="435"/>
    </row>
    <row r="51" spans="1:15" ht="15">
      <c r="A51" s="433"/>
      <c r="B51" s="436">
        <f>'ANXE-1-DEPENSES PREVI'!C34</f>
        <v>0</v>
      </c>
      <c r="C51" s="434">
        <f>'ANXE-1-DEPENSES PREVI'!D34</f>
        <v>0</v>
      </c>
      <c r="D51" s="434">
        <f>'ANXE-1-DEPENSES PREVI'!E34</f>
        <v>0</v>
      </c>
      <c r="E51" s="445">
        <f>IF('ANXE-1-DEPENSES PREVI'!B34="Dépenses d'investissement matériel et immatériel","Dépenses d'investissement",IF('ANXE-1-DEPENSES PREVI'!B34="Prestations de service","Prestations de service",""))</f>
      </c>
      <c r="F51" s="449"/>
      <c r="G51" s="449"/>
      <c r="H51" s="445">
        <f>'ANXE-1-DEPENSES PREVI'!F34</f>
        <v>0</v>
      </c>
      <c r="I51" s="445">
        <f>SUM('ANXE-1-DEPENSES PREVI'!G34:H34)</f>
        <v>0</v>
      </c>
      <c r="M51" s="435"/>
      <c r="N51" s="435"/>
      <c r="O51" s="435"/>
    </row>
    <row r="52" spans="1:15" ht="15">
      <c r="A52" s="433"/>
      <c r="B52" s="436">
        <f>'ANXE-1-DEPENSES PREVI'!C35</f>
        <v>0</v>
      </c>
      <c r="C52" s="434">
        <f>'ANXE-1-DEPENSES PREVI'!D35</f>
        <v>0</v>
      </c>
      <c r="D52" s="434">
        <f>'ANXE-1-DEPENSES PREVI'!E35</f>
        <v>0</v>
      </c>
      <c r="E52" s="445">
        <f>IF('ANXE-1-DEPENSES PREVI'!B35="Dépenses d'investissement matériel et immatériel","Dépenses d'investissement",IF('ANXE-1-DEPENSES PREVI'!B35="Prestations de service","Prestations de service",""))</f>
      </c>
      <c r="F52" s="449"/>
      <c r="G52" s="449"/>
      <c r="H52" s="445">
        <f>'ANXE-1-DEPENSES PREVI'!F35</f>
        <v>0</v>
      </c>
      <c r="I52" s="445">
        <f>SUM('ANXE-1-DEPENSES PREVI'!G35:H35)</f>
        <v>0</v>
      </c>
      <c r="M52" s="435"/>
      <c r="N52" s="435"/>
      <c r="O52" s="435"/>
    </row>
    <row r="53" spans="1:15" ht="15">
      <c r="A53" s="433"/>
      <c r="B53" s="436">
        <f>'ANXE-1-DEPENSES PREVI'!C36</f>
        <v>0</v>
      </c>
      <c r="C53" s="434">
        <f>'ANXE-1-DEPENSES PREVI'!D36</f>
        <v>0</v>
      </c>
      <c r="D53" s="434">
        <f>'ANXE-1-DEPENSES PREVI'!E36</f>
        <v>0</v>
      </c>
      <c r="E53" s="445">
        <f>IF('ANXE-1-DEPENSES PREVI'!B36="Dépenses d'investissement matériel et immatériel","Dépenses d'investissement",IF('ANXE-1-DEPENSES PREVI'!B36="Prestations de service","Prestations de service",""))</f>
      </c>
      <c r="F53" s="449"/>
      <c r="G53" s="449"/>
      <c r="H53" s="445">
        <f>'ANXE-1-DEPENSES PREVI'!F36</f>
        <v>0</v>
      </c>
      <c r="I53" s="445">
        <f>SUM('ANXE-1-DEPENSES PREVI'!G36:H36)</f>
        <v>0</v>
      </c>
      <c r="M53" s="435"/>
      <c r="N53" s="435"/>
      <c r="O53" s="435"/>
    </row>
    <row r="54" spans="1:15" ht="15">
      <c r="A54" s="433"/>
      <c r="B54" s="436">
        <f>'ANXE-1-DEPENSES PREVI'!C37</f>
        <v>0</v>
      </c>
      <c r="C54" s="434">
        <f>'ANXE-1-DEPENSES PREVI'!D37</f>
        <v>0</v>
      </c>
      <c r="D54" s="434">
        <f>'ANXE-1-DEPENSES PREVI'!E37</f>
        <v>0</v>
      </c>
      <c r="E54" s="445">
        <f>IF('ANXE-1-DEPENSES PREVI'!B37="Dépenses d'investissement matériel et immatériel","Dépenses d'investissement",IF('ANXE-1-DEPENSES PREVI'!B37="Prestations de service","Prestations de service",""))</f>
      </c>
      <c r="F54" s="449"/>
      <c r="G54" s="449"/>
      <c r="H54" s="445">
        <f>'ANXE-1-DEPENSES PREVI'!F37</f>
        <v>0</v>
      </c>
      <c r="I54" s="445">
        <f>SUM('ANXE-1-DEPENSES PREVI'!G37:H37)</f>
        <v>0</v>
      </c>
      <c r="M54" s="435"/>
      <c r="N54" s="435"/>
      <c r="O54" s="435"/>
    </row>
    <row r="55" spans="1:15" ht="15">
      <c r="A55" s="433"/>
      <c r="B55" s="436">
        <f>'ANXE-1-DEPENSES PREVI'!C38</f>
        <v>0</v>
      </c>
      <c r="C55" s="434">
        <f>'ANXE-1-DEPENSES PREVI'!D38</f>
        <v>0</v>
      </c>
      <c r="D55" s="434">
        <f>'ANXE-1-DEPENSES PREVI'!E38</f>
        <v>0</v>
      </c>
      <c r="E55" s="445">
        <f>IF('ANXE-1-DEPENSES PREVI'!B38="Dépenses d'investissement matériel et immatériel","Dépenses d'investissement",IF('ANXE-1-DEPENSES PREVI'!B38="Prestations de service","Prestations de service",""))</f>
      </c>
      <c r="F55" s="449"/>
      <c r="G55" s="449"/>
      <c r="H55" s="445">
        <f>'ANXE-1-DEPENSES PREVI'!F38</f>
        <v>0</v>
      </c>
      <c r="I55" s="445">
        <f>SUM('ANXE-1-DEPENSES PREVI'!G38:H38)</f>
        <v>0</v>
      </c>
      <c r="M55" s="435"/>
      <c r="N55" s="435"/>
      <c r="O55" s="435"/>
    </row>
    <row r="56" spans="1:15" ht="15">
      <c r="A56" s="433"/>
      <c r="B56" s="436">
        <f>'ANXE-1-DEPENSES PREVI'!C39</f>
        <v>0</v>
      </c>
      <c r="C56" s="434">
        <f>'ANXE-1-DEPENSES PREVI'!D39</f>
        <v>0</v>
      </c>
      <c r="D56" s="434">
        <f>'ANXE-1-DEPENSES PREVI'!E39</f>
        <v>0</v>
      </c>
      <c r="E56" s="445">
        <f>IF('ANXE-1-DEPENSES PREVI'!B39="Dépenses d'investissement matériel et immatériel","Dépenses d'investissement",IF('ANXE-1-DEPENSES PREVI'!B39="Prestations de service","Prestations de service",""))</f>
      </c>
      <c r="F56" s="449"/>
      <c r="G56" s="449"/>
      <c r="H56" s="445">
        <f>'ANXE-1-DEPENSES PREVI'!F39</f>
        <v>0</v>
      </c>
      <c r="I56" s="445">
        <f>SUM('ANXE-1-DEPENSES PREVI'!G39:H39)</f>
        <v>0</v>
      </c>
      <c r="M56" s="435"/>
      <c r="N56" s="435"/>
      <c r="O56" s="435"/>
    </row>
    <row r="57" spans="1:15" ht="15">
      <c r="A57" s="433"/>
      <c r="B57" s="436">
        <f>'ANXE-1-DEPENSES PREVI'!C40</f>
        <v>0</v>
      </c>
      <c r="C57" s="434">
        <f>'ANXE-1-DEPENSES PREVI'!D40</f>
        <v>0</v>
      </c>
      <c r="D57" s="434">
        <f>'ANXE-1-DEPENSES PREVI'!E40</f>
        <v>0</v>
      </c>
      <c r="E57" s="445">
        <f>IF('ANXE-1-DEPENSES PREVI'!B40="Dépenses d'investissement matériel et immatériel","Dépenses d'investissement",IF('ANXE-1-DEPENSES PREVI'!B40="Prestations de service","Prestations de service",""))</f>
      </c>
      <c r="F57" s="449"/>
      <c r="G57" s="449"/>
      <c r="H57" s="445">
        <f>'ANXE-1-DEPENSES PREVI'!F40</f>
        <v>0</v>
      </c>
      <c r="I57" s="445">
        <f>SUM('ANXE-1-DEPENSES PREVI'!G40:H40)</f>
        <v>0</v>
      </c>
      <c r="M57" s="435"/>
      <c r="N57" s="435"/>
      <c r="O57" s="435"/>
    </row>
    <row r="58" spans="1:15" ht="15">
      <c r="A58" s="433"/>
      <c r="B58" s="436">
        <f>'ANXE-1-DEPENSES PREVI'!C41</f>
        <v>0</v>
      </c>
      <c r="C58" s="434">
        <f>'ANXE-1-DEPENSES PREVI'!D41</f>
        <v>0</v>
      </c>
      <c r="D58" s="434">
        <f>'ANXE-1-DEPENSES PREVI'!E41</f>
        <v>0</v>
      </c>
      <c r="E58" s="445">
        <f>IF('ANXE-1-DEPENSES PREVI'!B41="Dépenses d'investissement matériel et immatériel","Dépenses d'investissement",IF('ANXE-1-DEPENSES PREVI'!B41="Prestations de service","Prestations de service",""))</f>
      </c>
      <c r="F58" s="449"/>
      <c r="G58" s="449"/>
      <c r="H58" s="445">
        <f>'ANXE-1-DEPENSES PREVI'!F41</f>
        <v>0</v>
      </c>
      <c r="I58" s="445">
        <f>SUM('ANXE-1-DEPENSES PREVI'!G41:H41)</f>
        <v>0</v>
      </c>
      <c r="M58" s="435"/>
      <c r="N58" s="435"/>
      <c r="O58" s="435"/>
    </row>
    <row r="59" spans="1:15" ht="15">
      <c r="A59" s="433"/>
      <c r="B59" s="436">
        <f>'ANXE-1-DEPENSES PREVI'!C42</f>
        <v>0</v>
      </c>
      <c r="C59" s="434">
        <f>'ANXE-1-DEPENSES PREVI'!D42</f>
        <v>0</v>
      </c>
      <c r="D59" s="434">
        <f>'ANXE-1-DEPENSES PREVI'!E42</f>
        <v>0</v>
      </c>
      <c r="E59" s="445">
        <f>IF('ANXE-1-DEPENSES PREVI'!B42="Dépenses d'investissement matériel et immatériel","Dépenses d'investissement",IF('ANXE-1-DEPENSES PREVI'!B42="Prestations de service","Prestations de service",""))</f>
      </c>
      <c r="F59" s="449"/>
      <c r="G59" s="449"/>
      <c r="H59" s="445">
        <f>'ANXE-1-DEPENSES PREVI'!F42</f>
        <v>0</v>
      </c>
      <c r="I59" s="445">
        <f>SUM('ANXE-1-DEPENSES PREVI'!G42:H42)</f>
        <v>0</v>
      </c>
      <c r="M59" s="435"/>
      <c r="N59" s="435"/>
      <c r="O59" s="435"/>
    </row>
    <row r="60" spans="1:15" ht="15">
      <c r="A60" s="433"/>
      <c r="B60" s="436">
        <f>'ANXE-1-DEPENSES PREVI'!C43</f>
        <v>0</v>
      </c>
      <c r="C60" s="434">
        <f>'ANXE-1-DEPENSES PREVI'!D43</f>
        <v>0</v>
      </c>
      <c r="D60" s="434">
        <f>'ANXE-1-DEPENSES PREVI'!E43</f>
        <v>0</v>
      </c>
      <c r="E60" s="445">
        <f>IF('ANXE-1-DEPENSES PREVI'!B43="Dépenses d'investissement matériel et immatériel","Dépenses d'investissement",IF('ANXE-1-DEPENSES PREVI'!B43="Prestations de service","Prestations de service",""))</f>
      </c>
      <c r="F60" s="449"/>
      <c r="G60" s="449"/>
      <c r="H60" s="445">
        <f>'ANXE-1-DEPENSES PREVI'!F43</f>
        <v>0</v>
      </c>
      <c r="I60" s="445">
        <f>SUM('ANXE-1-DEPENSES PREVI'!G43:H43)</f>
        <v>0</v>
      </c>
      <c r="M60" s="435"/>
      <c r="N60" s="435"/>
      <c r="O60" s="435"/>
    </row>
    <row r="61" spans="1:9" ht="15">
      <c r="A61" s="433"/>
      <c r="B61" s="436">
        <f>'ANXE-1-DEPENSES PREVI'!C44</f>
        <v>0</v>
      </c>
      <c r="C61" s="434">
        <f>'ANXE-1-DEPENSES PREVI'!D44</f>
        <v>0</v>
      </c>
      <c r="D61" s="434">
        <f>'ANXE-1-DEPENSES PREVI'!E44</f>
        <v>0</v>
      </c>
      <c r="E61" s="445">
        <f>IF('ANXE-1-DEPENSES PREVI'!B44="Dépenses d'investissement matériel et immatériel","Dépenses d'investissement",IF('ANXE-1-DEPENSES PREVI'!B44="Prestations de service","Prestations de service",""))</f>
      </c>
      <c r="F61" s="449"/>
      <c r="G61" s="449"/>
      <c r="H61" s="445">
        <f>'ANXE-1-DEPENSES PREVI'!F44</f>
        <v>0</v>
      </c>
      <c r="I61" s="445">
        <f>SUM('ANXE-1-DEPENSES PREVI'!G44:H44)</f>
        <v>0</v>
      </c>
    </row>
    <row r="62" spans="1:9" ht="15">
      <c r="A62" s="433"/>
      <c r="B62" s="436">
        <f>'ANXE-1-DEPENSES PREVI'!C45</f>
        <v>0</v>
      </c>
      <c r="C62" s="434">
        <f>'ANXE-1-DEPENSES PREVI'!D45</f>
        <v>0</v>
      </c>
      <c r="D62" s="434">
        <f>'ANXE-1-DEPENSES PREVI'!E45</f>
        <v>0</v>
      </c>
      <c r="E62" s="445">
        <f>IF('ANXE-1-DEPENSES PREVI'!B45="Dépenses d'investissement matériel et immatériel","Dépenses d'investissement",IF('ANXE-1-DEPENSES PREVI'!B45="Prestations de service","Prestations de service",""))</f>
      </c>
      <c r="F62" s="449"/>
      <c r="G62" s="449"/>
      <c r="H62" s="445">
        <f>'ANXE-1-DEPENSES PREVI'!F45</f>
        <v>0</v>
      </c>
      <c r="I62" s="445">
        <f>SUM('ANXE-1-DEPENSES PREVI'!G45:H45)</f>
        <v>0</v>
      </c>
    </row>
    <row r="63" spans="1:9" ht="15">
      <c r="A63" s="433"/>
      <c r="B63" s="436">
        <f>'ANXE-1-DEPENSES PREVI'!C46</f>
        <v>0</v>
      </c>
      <c r="C63" s="434">
        <f>'ANXE-1-DEPENSES PREVI'!D46</f>
        <v>0</v>
      </c>
      <c r="D63" s="434">
        <f>'ANXE-1-DEPENSES PREVI'!E46</f>
        <v>0</v>
      </c>
      <c r="E63" s="445">
        <f>IF('ANXE-1-DEPENSES PREVI'!B46="Dépenses d'investissement matériel et immatériel","Dépenses d'investissement",IF('ANXE-1-DEPENSES PREVI'!B46="Prestations de service","Prestations de service",""))</f>
      </c>
      <c r="F63" s="449"/>
      <c r="G63" s="449"/>
      <c r="H63" s="445">
        <f>'ANXE-1-DEPENSES PREVI'!F46</f>
        <v>0</v>
      </c>
      <c r="I63" s="445">
        <f>SUM('ANXE-1-DEPENSES PREVI'!G46:H46)</f>
        <v>0</v>
      </c>
    </row>
    <row r="64" spans="1:9" ht="15">
      <c r="A64" s="433"/>
      <c r="B64" s="436">
        <f>'ANXE-1-DEPENSES PREVI'!C47</f>
        <v>0</v>
      </c>
      <c r="C64" s="434">
        <f>'ANXE-1-DEPENSES PREVI'!D47</f>
        <v>0</v>
      </c>
      <c r="D64" s="434">
        <f>'ANXE-1-DEPENSES PREVI'!E47</f>
        <v>0</v>
      </c>
      <c r="E64" s="445">
        <f>IF('ANXE-1-DEPENSES PREVI'!B47="Dépenses d'investissement matériel et immatériel","Dépenses d'investissement",IF('ANXE-1-DEPENSES PREVI'!B47="Prestations de service","Prestations de service",""))</f>
      </c>
      <c r="F64" s="449"/>
      <c r="G64" s="449"/>
      <c r="H64" s="445">
        <f>'ANXE-1-DEPENSES PREVI'!F47</f>
        <v>0</v>
      </c>
      <c r="I64" s="445">
        <f>SUM('ANXE-1-DEPENSES PREVI'!G47:H47)</f>
        <v>0</v>
      </c>
    </row>
    <row r="65" spans="1:9" ht="15">
      <c r="A65" s="433"/>
      <c r="B65" s="436">
        <f>'ANXE-1-DEPENSES PREVI'!C48</f>
        <v>0</v>
      </c>
      <c r="C65" s="434">
        <f>'ANXE-1-DEPENSES PREVI'!D48</f>
        <v>0</v>
      </c>
      <c r="D65" s="434">
        <f>'ANXE-1-DEPENSES PREVI'!E48</f>
        <v>0</v>
      </c>
      <c r="E65" s="445">
        <f>IF('ANXE-1-DEPENSES PREVI'!B48="Dépenses d'investissement matériel et immatériel","Dépenses d'investissement",IF('ANXE-1-DEPENSES PREVI'!B48="Prestations de service","Prestations de service",""))</f>
      </c>
      <c r="F65" s="449"/>
      <c r="G65" s="449"/>
      <c r="H65" s="445">
        <f>'ANXE-1-DEPENSES PREVI'!F48</f>
        <v>0</v>
      </c>
      <c r="I65" s="445">
        <f>SUM('ANXE-1-DEPENSES PREVI'!G48:H48)</f>
        <v>0</v>
      </c>
    </row>
    <row r="66" spans="1:9" ht="15">
      <c r="A66" s="433"/>
      <c r="B66" s="436">
        <f>'ANXE-1-DEPENSES PREVI'!C49</f>
        <v>0</v>
      </c>
      <c r="C66" s="434">
        <f>'ANXE-1-DEPENSES PREVI'!D49</f>
        <v>0</v>
      </c>
      <c r="D66" s="434">
        <f>'ANXE-1-DEPENSES PREVI'!E49</f>
        <v>0</v>
      </c>
      <c r="E66" s="445">
        <f>IF('ANXE-1-DEPENSES PREVI'!B49="Dépenses d'investissement matériel et immatériel","Dépenses d'investissement",IF('ANXE-1-DEPENSES PREVI'!B49="Prestations de service","Prestations de service",""))</f>
      </c>
      <c r="F66" s="449"/>
      <c r="G66" s="449"/>
      <c r="H66" s="445">
        <f>'ANXE-1-DEPENSES PREVI'!F49</f>
        <v>0</v>
      </c>
      <c r="I66" s="445">
        <f>SUM('ANXE-1-DEPENSES PREVI'!G49:H49)</f>
        <v>0</v>
      </c>
    </row>
    <row r="67" spans="1:9" ht="15">
      <c r="A67" s="433"/>
      <c r="B67" s="436">
        <f>'ANXE-1-DEPENSES PREVI'!C50</f>
        <v>0</v>
      </c>
      <c r="C67" s="434">
        <f>'ANXE-1-DEPENSES PREVI'!D50</f>
        <v>0</v>
      </c>
      <c r="D67" s="434">
        <f>'ANXE-1-DEPENSES PREVI'!E50</f>
        <v>0</v>
      </c>
      <c r="E67" s="445">
        <f>IF('ANXE-1-DEPENSES PREVI'!B50="Dépenses d'investissement matériel et immatériel","Dépenses d'investissement",IF('ANXE-1-DEPENSES PREVI'!B50="Prestations de service","Prestations de service",""))</f>
      </c>
      <c r="F67" s="449"/>
      <c r="G67" s="449"/>
      <c r="H67" s="445">
        <f>'ANXE-1-DEPENSES PREVI'!F50</f>
        <v>0</v>
      </c>
      <c r="I67" s="445">
        <f>SUM('ANXE-1-DEPENSES PREVI'!G50:H50)</f>
        <v>0</v>
      </c>
    </row>
    <row r="68" spans="1:9" ht="15">
      <c r="A68" s="433"/>
      <c r="B68" s="436">
        <f>'ANXE-1-DEPENSES PREVI'!C51</f>
        <v>0</v>
      </c>
      <c r="C68" s="434">
        <f>'ANXE-1-DEPENSES PREVI'!D51</f>
        <v>0</v>
      </c>
      <c r="D68" s="434">
        <f>'ANXE-1-DEPENSES PREVI'!E51</f>
        <v>0</v>
      </c>
      <c r="E68" s="445">
        <f>IF('ANXE-1-DEPENSES PREVI'!B51="Dépenses d'investissement matériel et immatériel","Dépenses d'investissement",IF('ANXE-1-DEPENSES PREVI'!B51="Prestations de service","Prestations de service",""))</f>
      </c>
      <c r="F68" s="449"/>
      <c r="G68" s="449"/>
      <c r="H68" s="445">
        <f>'ANXE-1-DEPENSES PREVI'!F51</f>
        <v>0</v>
      </c>
      <c r="I68" s="445">
        <f>SUM('ANXE-1-DEPENSES PREVI'!G51:H51)</f>
        <v>0</v>
      </c>
    </row>
    <row r="69" spans="1:9" ht="15">
      <c r="A69" s="433"/>
      <c r="B69" s="436">
        <f>'ANXE-1-DEPENSES PREVI'!C52</f>
        <v>0</v>
      </c>
      <c r="C69" s="434">
        <f>'ANXE-1-DEPENSES PREVI'!D52</f>
        <v>0</v>
      </c>
      <c r="D69" s="434">
        <f>'ANXE-1-DEPENSES PREVI'!E52</f>
        <v>0</v>
      </c>
      <c r="E69" s="445">
        <f>IF('ANXE-1-DEPENSES PREVI'!B52="Dépenses d'investissement matériel et immatériel","Dépenses d'investissement",IF('ANXE-1-DEPENSES PREVI'!B52="Prestations de service","Prestations de service",""))</f>
      </c>
      <c r="F69" s="449"/>
      <c r="G69" s="449"/>
      <c r="H69" s="445">
        <f>'ANXE-1-DEPENSES PREVI'!F52</f>
        <v>0</v>
      </c>
      <c r="I69" s="445">
        <f>SUM('ANXE-1-DEPENSES PREVI'!G52:H52)</f>
        <v>0</v>
      </c>
    </row>
    <row r="70" spans="1:9" ht="15">
      <c r="A70" s="433"/>
      <c r="B70" s="436">
        <f>'ANXE-1-DEPENSES PREVI'!C53</f>
        <v>0</v>
      </c>
      <c r="C70" s="434">
        <f>'ANXE-1-DEPENSES PREVI'!D53</f>
        <v>0</v>
      </c>
      <c r="D70" s="434">
        <f>'ANXE-1-DEPENSES PREVI'!E53</f>
        <v>0</v>
      </c>
      <c r="E70" s="445">
        <f>IF('ANXE-1-DEPENSES PREVI'!B53="Dépenses d'investissement matériel et immatériel","Dépenses d'investissement",IF('ANXE-1-DEPENSES PREVI'!B53="Prestations de service","Prestations de service",""))</f>
      </c>
      <c r="F70" s="449"/>
      <c r="G70" s="449"/>
      <c r="H70" s="445">
        <f>'ANXE-1-DEPENSES PREVI'!F53</f>
        <v>0</v>
      </c>
      <c r="I70" s="445">
        <f>SUM('ANXE-1-DEPENSES PREVI'!G53:H53)</f>
        <v>0</v>
      </c>
    </row>
    <row r="71" spans="1:9" ht="15">
      <c r="A71" s="433"/>
      <c r="B71" s="436">
        <f>'ANXE-1-DEPENSES PREVI'!C54</f>
        <v>0</v>
      </c>
      <c r="C71" s="434">
        <f>'ANXE-1-DEPENSES PREVI'!D54</f>
        <v>0</v>
      </c>
      <c r="D71" s="434">
        <f>'ANXE-1-DEPENSES PREVI'!E54</f>
        <v>0</v>
      </c>
      <c r="E71" s="445">
        <f>IF('ANXE-1-DEPENSES PREVI'!B54="Dépenses d'investissement matériel et immatériel","Dépenses d'investissement",IF('ANXE-1-DEPENSES PREVI'!B54="Prestations de service","Prestations de service",""))</f>
      </c>
      <c r="F71" s="449"/>
      <c r="G71" s="449"/>
      <c r="H71" s="445">
        <f>'ANXE-1-DEPENSES PREVI'!F54</f>
        <v>0</v>
      </c>
      <c r="I71" s="445">
        <f>SUM('ANXE-1-DEPENSES PREVI'!G54:H54)</f>
        <v>0</v>
      </c>
    </row>
    <row r="72" spans="1:9" ht="15">
      <c r="A72" s="433"/>
      <c r="B72" s="436">
        <f>'ANXE-1-DEPENSES PREVI'!C55</f>
        <v>0</v>
      </c>
      <c r="C72" s="434">
        <f>'ANXE-1-DEPENSES PREVI'!D55</f>
        <v>0</v>
      </c>
      <c r="D72" s="434">
        <f>'ANXE-1-DEPENSES PREVI'!E55</f>
        <v>0</v>
      </c>
      <c r="E72" s="445">
        <f>IF('ANXE-1-DEPENSES PREVI'!B55="Dépenses d'investissement matériel et immatériel","Dépenses d'investissement",IF('ANXE-1-DEPENSES PREVI'!B55="Prestations de service","Prestations de service",""))</f>
      </c>
      <c r="F72" s="449"/>
      <c r="G72" s="449"/>
      <c r="H72" s="445">
        <f>'ANXE-1-DEPENSES PREVI'!F55</f>
        <v>0</v>
      </c>
      <c r="I72" s="445">
        <f>SUM('ANXE-1-DEPENSES PREVI'!G55:H55)</f>
        <v>0</v>
      </c>
    </row>
    <row r="73" spans="1:9" ht="15">
      <c r="A73" s="433"/>
      <c r="B73" s="436">
        <f>'ANXE-1-DEPENSES PREVI'!C56</f>
        <v>0</v>
      </c>
      <c r="C73" s="434">
        <f>'ANXE-1-DEPENSES PREVI'!D56</f>
        <v>0</v>
      </c>
      <c r="D73" s="434">
        <f>'ANXE-1-DEPENSES PREVI'!E56</f>
        <v>0</v>
      </c>
      <c r="E73" s="445">
        <f>IF('ANXE-1-DEPENSES PREVI'!B56="Dépenses d'investissement matériel et immatériel","Dépenses d'investissement",IF('ANXE-1-DEPENSES PREVI'!B56="Prestations de service","Prestations de service",""))</f>
      </c>
      <c r="F73" s="449"/>
      <c r="G73" s="449"/>
      <c r="H73" s="445">
        <f>'ANXE-1-DEPENSES PREVI'!F56</f>
        <v>0</v>
      </c>
      <c r="I73" s="445">
        <f>SUM('ANXE-1-DEPENSES PREVI'!G56:H56)</f>
        <v>0</v>
      </c>
    </row>
    <row r="74" spans="1:9" ht="15">
      <c r="A74" s="433"/>
      <c r="B74" s="436">
        <f>'ANXE-1-DEPENSES PREVI'!C57</f>
        <v>0</v>
      </c>
      <c r="C74" s="434">
        <f>'ANXE-1-DEPENSES PREVI'!D57</f>
        <v>0</v>
      </c>
      <c r="D74" s="434">
        <f>'ANXE-1-DEPENSES PREVI'!E57</f>
        <v>0</v>
      </c>
      <c r="E74" s="445">
        <f>IF('ANXE-1-DEPENSES PREVI'!B57="Dépenses d'investissement matériel et immatériel","Dépenses d'investissement",IF('ANXE-1-DEPENSES PREVI'!B57="Prestations de service","Prestations de service",""))</f>
      </c>
      <c r="F74" s="449"/>
      <c r="G74" s="449"/>
      <c r="H74" s="445">
        <f>'ANXE-1-DEPENSES PREVI'!F57</f>
        <v>0</v>
      </c>
      <c r="I74" s="445">
        <f>SUM('ANXE-1-DEPENSES PREVI'!G57:H57)</f>
        <v>0</v>
      </c>
    </row>
    <row r="75" spans="1:9" ht="15">
      <c r="A75" s="433"/>
      <c r="B75" s="436">
        <f>'ANXE-1-DEPENSES PREVI'!C58</f>
        <v>0</v>
      </c>
      <c r="C75" s="434">
        <f>'ANXE-1-DEPENSES PREVI'!D58</f>
        <v>0</v>
      </c>
      <c r="D75" s="434">
        <f>'ANXE-1-DEPENSES PREVI'!E58</f>
        <v>0</v>
      </c>
      <c r="E75" s="445">
        <f>IF('ANXE-1-DEPENSES PREVI'!B58="Dépenses d'investissement matériel et immatériel","Dépenses d'investissement",IF('ANXE-1-DEPENSES PREVI'!B58="Prestations de service","Prestations de service",""))</f>
      </c>
      <c r="F75" s="449"/>
      <c r="G75" s="449"/>
      <c r="H75" s="445">
        <f>'ANXE-1-DEPENSES PREVI'!F58</f>
        <v>0</v>
      </c>
      <c r="I75" s="445">
        <f>SUM('ANXE-1-DEPENSES PREVI'!G58:H58)</f>
        <v>0</v>
      </c>
    </row>
    <row r="76" spans="1:9" ht="15">
      <c r="A76" s="433"/>
      <c r="B76" s="436">
        <f>'ANXE-1-DEPENSES PREVI'!C59</f>
        <v>0</v>
      </c>
      <c r="C76" s="434">
        <f>'ANXE-1-DEPENSES PREVI'!D59</f>
        <v>0</v>
      </c>
      <c r="D76" s="434">
        <f>'ANXE-1-DEPENSES PREVI'!E59</f>
        <v>0</v>
      </c>
      <c r="E76" s="445">
        <f>IF('ANXE-1-DEPENSES PREVI'!B59="Dépenses d'investissement matériel et immatériel","Dépenses d'investissement",IF('ANXE-1-DEPENSES PREVI'!B59="Prestations de service","Prestations de service",""))</f>
      </c>
      <c r="F76" s="449"/>
      <c r="G76" s="449"/>
      <c r="H76" s="445">
        <f>'ANXE-1-DEPENSES PREVI'!F59</f>
        <v>0</v>
      </c>
      <c r="I76" s="445">
        <f>SUM('ANXE-1-DEPENSES PREVI'!G59:H59)</f>
        <v>0</v>
      </c>
    </row>
    <row r="77" ht="15.75">
      <c r="A77" s="429" t="s">
        <v>330</v>
      </c>
    </row>
    <row r="78" spans="1:10" ht="15">
      <c r="A78" s="437" t="s">
        <v>332</v>
      </c>
      <c r="B78" s="437" t="s">
        <v>333</v>
      </c>
      <c r="C78" s="437" t="s">
        <v>337</v>
      </c>
      <c r="D78" s="437" t="s">
        <v>338</v>
      </c>
      <c r="E78" s="437" t="s">
        <v>339</v>
      </c>
      <c r="F78" s="437" t="s">
        <v>340</v>
      </c>
      <c r="G78" s="437" t="s">
        <v>82</v>
      </c>
      <c r="H78" s="437" t="s">
        <v>83</v>
      </c>
      <c r="I78" s="437" t="s">
        <v>84</v>
      </c>
      <c r="J78" s="432"/>
    </row>
    <row r="79" spans="1:9" ht="15">
      <c r="A79" s="433"/>
      <c r="B79" s="436">
        <f>'ANXE-1-DEPENSES PREVI'!B66</f>
        <v>0</v>
      </c>
      <c r="C79" s="434">
        <f>'ANXE-1-DEPENSES PREVI'!D66</f>
        <v>0</v>
      </c>
      <c r="D79" s="445">
        <f>'ANXE-1-DEPENSES PREVI'!E66</f>
        <v>0</v>
      </c>
      <c r="E79" s="445" t="s">
        <v>300</v>
      </c>
      <c r="F79" s="445">
        <f>'ANXE-1-DEPENSES PREVI'!F66</f>
        <v>0</v>
      </c>
      <c r="G79" s="445">
        <f>'ANXE-1-DEPENSES PREVI'!G66</f>
        <v>0</v>
      </c>
      <c r="H79" s="445" t="s">
        <v>299</v>
      </c>
      <c r="I79" s="445" t="e">
        <f>'ANXE-1-DEPENSES PREVI'!#REF!</f>
        <v>#REF!</v>
      </c>
    </row>
    <row r="80" spans="1:9" ht="15">
      <c r="A80" s="433"/>
      <c r="B80" s="436">
        <f>'ANXE-1-DEPENSES PREVI'!B67</f>
        <v>0</v>
      </c>
      <c r="C80" s="434">
        <f>'ANXE-1-DEPENSES PREVI'!D67</f>
        <v>0</v>
      </c>
      <c r="D80" s="445">
        <f>'ANXE-1-DEPENSES PREVI'!E67</f>
        <v>0</v>
      </c>
      <c r="E80" s="445" t="s">
        <v>300</v>
      </c>
      <c r="F80" s="445">
        <f>'ANXE-1-DEPENSES PREVI'!F67</f>
        <v>0</v>
      </c>
      <c r="G80" s="445">
        <f>'ANXE-1-DEPENSES PREVI'!G67</f>
        <v>0</v>
      </c>
      <c r="H80" s="445" t="s">
        <v>299</v>
      </c>
      <c r="I80" s="445" t="e">
        <f>'ANXE-1-DEPENSES PREVI'!#REF!</f>
        <v>#REF!</v>
      </c>
    </row>
    <row r="81" spans="1:9" ht="15">
      <c r="A81" s="433"/>
      <c r="B81" s="436">
        <f>'ANXE-1-DEPENSES PREVI'!B68</f>
        <v>0</v>
      </c>
      <c r="C81" s="434">
        <f>'ANXE-1-DEPENSES PREVI'!D68</f>
        <v>0</v>
      </c>
      <c r="D81" s="445">
        <f>'ANXE-1-DEPENSES PREVI'!E68</f>
        <v>0</v>
      </c>
      <c r="E81" s="445" t="s">
        <v>300</v>
      </c>
      <c r="F81" s="445">
        <f>'ANXE-1-DEPENSES PREVI'!F68</f>
        <v>0</v>
      </c>
      <c r="G81" s="445">
        <f>'ANXE-1-DEPENSES PREVI'!G68</f>
        <v>0</v>
      </c>
      <c r="H81" s="445" t="s">
        <v>299</v>
      </c>
      <c r="I81" s="445" t="e">
        <f>'ANXE-1-DEPENSES PREVI'!#REF!</f>
        <v>#REF!</v>
      </c>
    </row>
    <row r="82" spans="1:9" ht="15">
      <c r="A82" s="433"/>
      <c r="B82" s="436">
        <f>'ANXE-1-DEPENSES PREVI'!B69</f>
        <v>0</v>
      </c>
      <c r="C82" s="434">
        <f>'ANXE-1-DEPENSES PREVI'!D69</f>
        <v>0</v>
      </c>
      <c r="D82" s="445">
        <f>'ANXE-1-DEPENSES PREVI'!E69</f>
        <v>0</v>
      </c>
      <c r="E82" s="445" t="s">
        <v>300</v>
      </c>
      <c r="F82" s="445">
        <f>'ANXE-1-DEPENSES PREVI'!F69</f>
        <v>0</v>
      </c>
      <c r="G82" s="445">
        <f>'ANXE-1-DEPENSES PREVI'!G69</f>
        <v>0</v>
      </c>
      <c r="H82" s="445" t="s">
        <v>299</v>
      </c>
      <c r="I82" s="445" t="e">
        <f>'ANXE-1-DEPENSES PREVI'!#REF!</f>
        <v>#REF!</v>
      </c>
    </row>
    <row r="83" spans="1:9" ht="15">
      <c r="A83" s="433"/>
      <c r="B83" s="436">
        <f>'ANXE-1-DEPENSES PREVI'!B70</f>
        <v>0</v>
      </c>
      <c r="C83" s="434">
        <f>'ANXE-1-DEPENSES PREVI'!D70</f>
        <v>0</v>
      </c>
      <c r="D83" s="445">
        <f>'ANXE-1-DEPENSES PREVI'!E70</f>
        <v>0</v>
      </c>
      <c r="E83" s="445" t="s">
        <v>300</v>
      </c>
      <c r="F83" s="445">
        <f>'ANXE-1-DEPENSES PREVI'!F70</f>
        <v>0</v>
      </c>
      <c r="G83" s="445">
        <f>'ANXE-1-DEPENSES PREVI'!G70</f>
        <v>0</v>
      </c>
      <c r="H83" s="445" t="s">
        <v>299</v>
      </c>
      <c r="I83" s="445" t="e">
        <f>'ANXE-1-DEPENSES PREVI'!#REF!</f>
        <v>#REF!</v>
      </c>
    </row>
    <row r="84" spans="1:9" ht="15">
      <c r="A84" s="433"/>
      <c r="B84" s="436">
        <f>'ANXE-1-DEPENSES PREVI'!B71</f>
        <v>0</v>
      </c>
      <c r="C84" s="434">
        <f>'ANXE-1-DEPENSES PREVI'!D71</f>
        <v>0</v>
      </c>
      <c r="D84" s="445">
        <f>'ANXE-1-DEPENSES PREVI'!E71</f>
        <v>0</v>
      </c>
      <c r="E84" s="445" t="s">
        <v>300</v>
      </c>
      <c r="F84" s="445">
        <f>'ANXE-1-DEPENSES PREVI'!F71</f>
        <v>0</v>
      </c>
      <c r="G84" s="445">
        <f>'ANXE-1-DEPENSES PREVI'!G71</f>
        <v>0</v>
      </c>
      <c r="H84" s="445" t="s">
        <v>299</v>
      </c>
      <c r="I84" s="445" t="e">
        <f>'ANXE-1-DEPENSES PREVI'!#REF!</f>
        <v>#REF!</v>
      </c>
    </row>
    <row r="85" spans="1:9" ht="15">
      <c r="A85" s="433"/>
      <c r="B85" s="436">
        <f>'ANXE-1-DEPENSES PREVI'!B72</f>
        <v>0</v>
      </c>
      <c r="C85" s="434">
        <f>'ANXE-1-DEPENSES PREVI'!D72</f>
        <v>0</v>
      </c>
      <c r="D85" s="445">
        <f>'ANXE-1-DEPENSES PREVI'!E72</f>
        <v>0</v>
      </c>
      <c r="E85" s="445" t="s">
        <v>300</v>
      </c>
      <c r="F85" s="445">
        <f>'ANXE-1-DEPENSES PREVI'!F72</f>
        <v>0</v>
      </c>
      <c r="G85" s="445">
        <f>'ANXE-1-DEPENSES PREVI'!G72</f>
        <v>0</v>
      </c>
      <c r="H85" s="445" t="s">
        <v>299</v>
      </c>
      <c r="I85" s="445" t="e">
        <f>'ANXE-1-DEPENSES PREVI'!#REF!</f>
        <v>#REF!</v>
      </c>
    </row>
    <row r="86" spans="1:9" ht="15">
      <c r="A86" s="433"/>
      <c r="B86" s="436">
        <f>'ANXE-1-DEPENSES PREVI'!B73</f>
        <v>0</v>
      </c>
      <c r="C86" s="434">
        <f>'ANXE-1-DEPENSES PREVI'!D73</f>
        <v>0</v>
      </c>
      <c r="D86" s="445">
        <f>'ANXE-1-DEPENSES PREVI'!E73</f>
        <v>0</v>
      </c>
      <c r="E86" s="445" t="s">
        <v>300</v>
      </c>
      <c r="F86" s="445">
        <f>'ANXE-1-DEPENSES PREVI'!F73</f>
        <v>0</v>
      </c>
      <c r="G86" s="445">
        <f>'ANXE-1-DEPENSES PREVI'!G73</f>
        <v>0</v>
      </c>
      <c r="H86" s="445" t="s">
        <v>299</v>
      </c>
      <c r="I86" s="445" t="e">
        <f>'ANXE-1-DEPENSES PREVI'!#REF!</f>
        <v>#REF!</v>
      </c>
    </row>
    <row r="87" spans="1:9" ht="15">
      <c r="A87" s="433"/>
      <c r="B87" s="436">
        <f>'ANXE-1-DEPENSES PREVI'!B74</f>
        <v>0</v>
      </c>
      <c r="C87" s="434">
        <f>'ANXE-1-DEPENSES PREVI'!D74</f>
        <v>0</v>
      </c>
      <c r="D87" s="445">
        <f>'ANXE-1-DEPENSES PREVI'!E74</f>
        <v>0</v>
      </c>
      <c r="E87" s="445" t="s">
        <v>300</v>
      </c>
      <c r="F87" s="445">
        <f>'ANXE-1-DEPENSES PREVI'!F74</f>
        <v>0</v>
      </c>
      <c r="G87" s="445">
        <f>'ANXE-1-DEPENSES PREVI'!G74</f>
        <v>0</v>
      </c>
      <c r="H87" s="445" t="s">
        <v>299</v>
      </c>
      <c r="I87" s="445" t="e">
        <f>'ANXE-1-DEPENSES PREVI'!#REF!</f>
        <v>#REF!</v>
      </c>
    </row>
    <row r="88" spans="1:9" ht="15">
      <c r="A88" s="433"/>
      <c r="B88" s="436">
        <f>'ANXE-1-DEPENSES PREVI'!B75</f>
        <v>0</v>
      </c>
      <c r="C88" s="434">
        <f>'ANXE-1-DEPENSES PREVI'!D75</f>
        <v>0</v>
      </c>
      <c r="D88" s="445">
        <f>'ANXE-1-DEPENSES PREVI'!E75</f>
        <v>0</v>
      </c>
      <c r="E88" s="445" t="s">
        <v>300</v>
      </c>
      <c r="F88" s="445">
        <f>'ANXE-1-DEPENSES PREVI'!F75</f>
        <v>0</v>
      </c>
      <c r="G88" s="445">
        <f>'ANXE-1-DEPENSES PREVI'!G75</f>
        <v>0</v>
      </c>
      <c r="H88" s="445" t="s">
        <v>299</v>
      </c>
      <c r="I88" s="445" t="e">
        <f>'ANXE-1-DEPENSES PREVI'!#REF!</f>
        <v>#REF!</v>
      </c>
    </row>
    <row r="89" spans="1:9" ht="15">
      <c r="A89" s="433"/>
      <c r="B89" s="436">
        <f>'ANXE-1-DEPENSES PREVI'!B76</f>
        <v>0</v>
      </c>
      <c r="C89" s="434">
        <f>'ANXE-1-DEPENSES PREVI'!D76</f>
        <v>0</v>
      </c>
      <c r="D89" s="445">
        <f>'ANXE-1-DEPENSES PREVI'!E76</f>
        <v>0</v>
      </c>
      <c r="E89" s="445" t="s">
        <v>300</v>
      </c>
      <c r="F89" s="445">
        <f>'ANXE-1-DEPENSES PREVI'!F76</f>
        <v>0</v>
      </c>
      <c r="G89" s="445">
        <f>'ANXE-1-DEPENSES PREVI'!G76</f>
        <v>0</v>
      </c>
      <c r="H89" s="445" t="s">
        <v>299</v>
      </c>
      <c r="I89" s="445" t="e">
        <f>'ANXE-1-DEPENSES PREVI'!#REF!</f>
        <v>#REF!</v>
      </c>
    </row>
    <row r="90" spans="1:9" ht="15">
      <c r="A90" s="433"/>
      <c r="B90" s="436">
        <f>'ANXE-1-DEPENSES PREVI'!B77</f>
        <v>0</v>
      </c>
      <c r="C90" s="434">
        <f>'ANXE-1-DEPENSES PREVI'!D77</f>
        <v>0</v>
      </c>
      <c r="D90" s="445">
        <f>'ANXE-1-DEPENSES PREVI'!E77</f>
        <v>0</v>
      </c>
      <c r="E90" s="445" t="s">
        <v>300</v>
      </c>
      <c r="F90" s="445">
        <f>'ANXE-1-DEPENSES PREVI'!F77</f>
        <v>0</v>
      </c>
      <c r="G90" s="445">
        <f>'ANXE-1-DEPENSES PREVI'!G77</f>
        <v>0</v>
      </c>
      <c r="H90" s="445" t="s">
        <v>299</v>
      </c>
      <c r="I90" s="445" t="e">
        <f>'ANXE-1-DEPENSES PREVI'!#REF!</f>
        <v>#REF!</v>
      </c>
    </row>
    <row r="91" spans="1:9" ht="15">
      <c r="A91" s="433"/>
      <c r="B91" s="436">
        <f>'ANXE-1-DEPENSES PREVI'!B78</f>
        <v>0</v>
      </c>
      <c r="C91" s="434">
        <f>'ANXE-1-DEPENSES PREVI'!D78</f>
        <v>0</v>
      </c>
      <c r="D91" s="445">
        <f>'ANXE-1-DEPENSES PREVI'!E78</f>
        <v>0</v>
      </c>
      <c r="E91" s="445" t="s">
        <v>300</v>
      </c>
      <c r="F91" s="445">
        <f>'ANXE-1-DEPENSES PREVI'!F78</f>
        <v>0</v>
      </c>
      <c r="G91" s="445">
        <f>'ANXE-1-DEPENSES PREVI'!G78</f>
        <v>0</v>
      </c>
      <c r="H91" s="445" t="s">
        <v>299</v>
      </c>
      <c r="I91" s="445" t="e">
        <f>'ANXE-1-DEPENSES PREVI'!#REF!</f>
        <v>#REF!</v>
      </c>
    </row>
    <row r="92" spans="1:9" ht="15">
      <c r="A92" s="433"/>
      <c r="B92" s="436">
        <f>'ANXE-1-DEPENSES PREVI'!B79</f>
        <v>0</v>
      </c>
      <c r="C92" s="434">
        <f>'ANXE-1-DEPENSES PREVI'!D79</f>
        <v>0</v>
      </c>
      <c r="D92" s="445">
        <f>'ANXE-1-DEPENSES PREVI'!E79</f>
        <v>0</v>
      </c>
      <c r="E92" s="445" t="s">
        <v>300</v>
      </c>
      <c r="F92" s="445">
        <f>'ANXE-1-DEPENSES PREVI'!F79</f>
        <v>0</v>
      </c>
      <c r="G92" s="445">
        <f>'ANXE-1-DEPENSES PREVI'!G79</f>
        <v>0</v>
      </c>
      <c r="H92" s="445" t="s">
        <v>299</v>
      </c>
      <c r="I92" s="445" t="e">
        <f>'ANXE-1-DEPENSES PREVI'!#REF!</f>
        <v>#REF!</v>
      </c>
    </row>
    <row r="93" spans="1:9" ht="15">
      <c r="A93" s="433"/>
      <c r="B93" s="436">
        <f>'ANXE-1-DEPENSES PREVI'!B80</f>
        <v>0</v>
      </c>
      <c r="C93" s="434">
        <f>'ANXE-1-DEPENSES PREVI'!D80</f>
        <v>0</v>
      </c>
      <c r="D93" s="445">
        <f>'ANXE-1-DEPENSES PREVI'!E80</f>
        <v>0</v>
      </c>
      <c r="E93" s="445" t="s">
        <v>300</v>
      </c>
      <c r="F93" s="445">
        <f>'ANXE-1-DEPENSES PREVI'!F80</f>
        <v>0</v>
      </c>
      <c r="G93" s="445">
        <f>'ANXE-1-DEPENSES PREVI'!G80</f>
        <v>0</v>
      </c>
      <c r="H93" s="445" t="s">
        <v>299</v>
      </c>
      <c r="I93" s="445" t="e">
        <f>'ANXE-1-DEPENSES PREVI'!#REF!</f>
        <v>#REF!</v>
      </c>
    </row>
    <row r="94" spans="1:9" ht="15">
      <c r="A94" s="433"/>
      <c r="B94" s="436">
        <f>'ANXE-1-DEPENSES PREVI'!B81</f>
        <v>0</v>
      </c>
      <c r="C94" s="434">
        <f>'ANXE-1-DEPENSES PREVI'!D81</f>
        <v>0</v>
      </c>
      <c r="D94" s="445">
        <f>'ANXE-1-DEPENSES PREVI'!E81</f>
        <v>0</v>
      </c>
      <c r="E94" s="445" t="s">
        <v>300</v>
      </c>
      <c r="F94" s="445">
        <f>'ANXE-1-DEPENSES PREVI'!F81</f>
        <v>0</v>
      </c>
      <c r="G94" s="445">
        <f>'ANXE-1-DEPENSES PREVI'!G81</f>
        <v>0</v>
      </c>
      <c r="H94" s="445" t="s">
        <v>299</v>
      </c>
      <c r="I94" s="445" t="e">
        <f>'ANXE-1-DEPENSES PREVI'!#REF!</f>
        <v>#REF!</v>
      </c>
    </row>
    <row r="95" spans="1:9" ht="15">
      <c r="A95" s="433"/>
      <c r="B95" s="436">
        <f>'ANXE-1-DEPENSES PREVI'!B82</f>
        <v>0</v>
      </c>
      <c r="C95" s="434">
        <f>'ANXE-1-DEPENSES PREVI'!D82</f>
        <v>0</v>
      </c>
      <c r="D95" s="445">
        <f>'ANXE-1-DEPENSES PREVI'!E82</f>
        <v>0</v>
      </c>
      <c r="E95" s="445" t="s">
        <v>300</v>
      </c>
      <c r="F95" s="445">
        <f>'ANXE-1-DEPENSES PREVI'!F82</f>
        <v>0</v>
      </c>
      <c r="G95" s="445">
        <f>'ANXE-1-DEPENSES PREVI'!G82</f>
        <v>0</v>
      </c>
      <c r="H95" s="445" t="s">
        <v>299</v>
      </c>
      <c r="I95" s="445" t="e">
        <f>'ANXE-1-DEPENSES PREVI'!#REF!</f>
        <v>#REF!</v>
      </c>
    </row>
    <row r="96" spans="1:9" ht="15">
      <c r="A96" s="433"/>
      <c r="B96" s="436">
        <f>'ANXE-1-DEPENSES PREVI'!B83</f>
        <v>0</v>
      </c>
      <c r="C96" s="434">
        <f>'ANXE-1-DEPENSES PREVI'!D83</f>
        <v>0</v>
      </c>
      <c r="D96" s="445">
        <f>'ANXE-1-DEPENSES PREVI'!E83</f>
        <v>0</v>
      </c>
      <c r="E96" s="445" t="s">
        <v>300</v>
      </c>
      <c r="F96" s="445">
        <f>'ANXE-1-DEPENSES PREVI'!F83</f>
        <v>0</v>
      </c>
      <c r="G96" s="445">
        <f>'ANXE-1-DEPENSES PREVI'!G83</f>
        <v>0</v>
      </c>
      <c r="H96" s="445" t="s">
        <v>299</v>
      </c>
      <c r="I96" s="445" t="e">
        <f>'ANXE-1-DEPENSES PREVI'!#REF!</f>
        <v>#REF!</v>
      </c>
    </row>
    <row r="97" spans="1:9" ht="15">
      <c r="A97" s="433"/>
      <c r="B97" s="436">
        <f>'ANXE-1-DEPENSES PREVI'!B84</f>
        <v>0</v>
      </c>
      <c r="C97" s="434">
        <f>'ANXE-1-DEPENSES PREVI'!D84</f>
        <v>0</v>
      </c>
      <c r="D97" s="445">
        <f>'ANXE-1-DEPENSES PREVI'!E84</f>
        <v>0</v>
      </c>
      <c r="E97" s="445" t="s">
        <v>300</v>
      </c>
      <c r="F97" s="445">
        <f>'ANXE-1-DEPENSES PREVI'!F84</f>
        <v>0</v>
      </c>
      <c r="G97" s="445">
        <f>'ANXE-1-DEPENSES PREVI'!G84</f>
        <v>0</v>
      </c>
      <c r="H97" s="445" t="s">
        <v>299</v>
      </c>
      <c r="I97" s="445" t="e">
        <f>'ANXE-1-DEPENSES PREVI'!#REF!</f>
        <v>#REF!</v>
      </c>
    </row>
    <row r="98" spans="1:9" ht="15">
      <c r="A98" s="433"/>
      <c r="B98" s="436">
        <f>'ANXE-1-DEPENSES PREVI'!B85</f>
        <v>0</v>
      </c>
      <c r="C98" s="434">
        <f>'ANXE-1-DEPENSES PREVI'!D85</f>
        <v>0</v>
      </c>
      <c r="D98" s="445">
        <f>'ANXE-1-DEPENSES PREVI'!E85</f>
        <v>0</v>
      </c>
      <c r="E98" s="445" t="s">
        <v>300</v>
      </c>
      <c r="F98" s="445">
        <f>'ANXE-1-DEPENSES PREVI'!F85</f>
        <v>0</v>
      </c>
      <c r="G98" s="445">
        <f>'ANXE-1-DEPENSES PREVI'!G85</f>
        <v>0</v>
      </c>
      <c r="H98" s="445" t="s">
        <v>299</v>
      </c>
      <c r="I98" s="445" t="e">
        <f>'ANXE-1-DEPENSES PREVI'!#REF!</f>
        <v>#REF!</v>
      </c>
    </row>
    <row r="99" spans="1:9" ht="15">
      <c r="A99" s="433"/>
      <c r="B99" s="436">
        <f>'ANXE-1-DEPENSES PREVI'!B86</f>
        <v>0</v>
      </c>
      <c r="C99" s="434">
        <f>'ANXE-1-DEPENSES PREVI'!D86</f>
        <v>0</v>
      </c>
      <c r="D99" s="445">
        <f>'ANXE-1-DEPENSES PREVI'!E86</f>
        <v>0</v>
      </c>
      <c r="E99" s="445" t="s">
        <v>300</v>
      </c>
      <c r="F99" s="445">
        <f>'ANXE-1-DEPENSES PREVI'!F86</f>
        <v>0</v>
      </c>
      <c r="G99" s="445">
        <f>'ANXE-1-DEPENSES PREVI'!G86</f>
        <v>0</v>
      </c>
      <c r="H99" s="445" t="s">
        <v>299</v>
      </c>
      <c r="I99" s="445" t="e">
        <f>'ANXE-1-DEPENSES PREVI'!#REF!</f>
        <v>#REF!</v>
      </c>
    </row>
    <row r="100" spans="1:9" ht="15">
      <c r="A100" s="433"/>
      <c r="B100" s="436">
        <f>'ANXE-1-DEPENSES PREVI'!B87</f>
        <v>0</v>
      </c>
      <c r="C100" s="434">
        <f>'ANXE-1-DEPENSES PREVI'!D87</f>
        <v>0</v>
      </c>
      <c r="D100" s="445">
        <f>'ANXE-1-DEPENSES PREVI'!E87</f>
        <v>0</v>
      </c>
      <c r="E100" s="445" t="s">
        <v>300</v>
      </c>
      <c r="F100" s="445">
        <f>'ANXE-1-DEPENSES PREVI'!F87</f>
        <v>0</v>
      </c>
      <c r="G100" s="445">
        <f>'ANXE-1-DEPENSES PREVI'!G87</f>
        <v>0</v>
      </c>
      <c r="H100" s="445" t="s">
        <v>299</v>
      </c>
      <c r="I100" s="445" t="e">
        <f>'ANXE-1-DEPENSES PREVI'!#REF!</f>
        <v>#REF!</v>
      </c>
    </row>
    <row r="101" spans="1:9" ht="15">
      <c r="A101" s="433"/>
      <c r="B101" s="436">
        <f>'ANXE-1-DEPENSES PREVI'!B88</f>
        <v>0</v>
      </c>
      <c r="C101" s="434">
        <f>'ANXE-1-DEPENSES PREVI'!D88</f>
        <v>0</v>
      </c>
      <c r="D101" s="445">
        <f>'ANXE-1-DEPENSES PREVI'!E88</f>
        <v>0</v>
      </c>
      <c r="E101" s="445" t="s">
        <v>300</v>
      </c>
      <c r="F101" s="445">
        <f>'ANXE-1-DEPENSES PREVI'!F88</f>
        <v>0</v>
      </c>
      <c r="G101" s="445">
        <f>'ANXE-1-DEPENSES PREVI'!G88</f>
        <v>0</v>
      </c>
      <c r="H101" s="445" t="s">
        <v>299</v>
      </c>
      <c r="I101" s="445" t="e">
        <f>'ANXE-1-DEPENSES PREVI'!#REF!</f>
        <v>#REF!</v>
      </c>
    </row>
    <row r="102" spans="1:9" ht="15">
      <c r="A102" s="433"/>
      <c r="B102" s="436">
        <f>'ANXE-1-DEPENSES PREVI'!B89</f>
        <v>0</v>
      </c>
      <c r="C102" s="434">
        <f>'ANXE-1-DEPENSES PREVI'!D89</f>
        <v>0</v>
      </c>
      <c r="D102" s="445">
        <f>'ANXE-1-DEPENSES PREVI'!E89</f>
        <v>0</v>
      </c>
      <c r="E102" s="445" t="s">
        <v>300</v>
      </c>
      <c r="F102" s="445">
        <f>'ANXE-1-DEPENSES PREVI'!F89</f>
        <v>0</v>
      </c>
      <c r="G102" s="445">
        <f>'ANXE-1-DEPENSES PREVI'!G89</f>
        <v>0</v>
      </c>
      <c r="H102" s="445" t="s">
        <v>299</v>
      </c>
      <c r="I102" s="445" t="e">
        <f>'ANXE-1-DEPENSES PREVI'!#REF!</f>
        <v>#REF!</v>
      </c>
    </row>
    <row r="103" spans="1:9" ht="15">
      <c r="A103" s="433"/>
      <c r="B103" s="436">
        <f>'ANXE-1-DEPENSES PREVI'!B90</f>
        <v>0</v>
      </c>
      <c r="C103" s="434">
        <f>'ANXE-1-DEPENSES PREVI'!D90</f>
        <v>0</v>
      </c>
      <c r="D103" s="445">
        <f>'ANXE-1-DEPENSES PREVI'!E90</f>
        <v>0</v>
      </c>
      <c r="E103" s="445" t="s">
        <v>300</v>
      </c>
      <c r="F103" s="445">
        <f>'ANXE-1-DEPENSES PREVI'!F90</f>
        <v>0</v>
      </c>
      <c r="G103" s="445">
        <f>'ANXE-1-DEPENSES PREVI'!G90</f>
        <v>0</v>
      </c>
      <c r="H103" s="445" t="s">
        <v>299</v>
      </c>
      <c r="I103" s="445" t="e">
        <f>'ANXE-1-DEPENSES PREVI'!#REF!</f>
        <v>#REF!</v>
      </c>
    </row>
    <row r="104" spans="1:9" ht="15">
      <c r="A104" s="433"/>
      <c r="B104" s="436">
        <f>'ANXE-1-DEPENSES PREVI'!B91</f>
        <v>0</v>
      </c>
      <c r="C104" s="434">
        <f>'ANXE-1-DEPENSES PREVI'!D91</f>
        <v>0</v>
      </c>
      <c r="D104" s="445">
        <f>'ANXE-1-DEPENSES PREVI'!E91</f>
        <v>0</v>
      </c>
      <c r="E104" s="445" t="s">
        <v>300</v>
      </c>
      <c r="F104" s="445">
        <f>'ANXE-1-DEPENSES PREVI'!F91</f>
        <v>0</v>
      </c>
      <c r="G104" s="445">
        <f>'ANXE-1-DEPENSES PREVI'!G91</f>
        <v>0</v>
      </c>
      <c r="H104" s="445" t="s">
        <v>299</v>
      </c>
      <c r="I104" s="445" t="e">
        <f>'ANXE-1-DEPENSES PREVI'!#REF!</f>
        <v>#REF!</v>
      </c>
    </row>
    <row r="105" spans="1:9" ht="15">
      <c r="A105" s="433"/>
      <c r="B105" s="436">
        <f>'ANXE-1-DEPENSES PREVI'!B92</f>
        <v>0</v>
      </c>
      <c r="C105" s="434">
        <f>'ANXE-1-DEPENSES PREVI'!D92</f>
        <v>0</v>
      </c>
      <c r="D105" s="445">
        <f>'ANXE-1-DEPENSES PREVI'!E92</f>
        <v>0</v>
      </c>
      <c r="E105" s="445" t="s">
        <v>300</v>
      </c>
      <c r="F105" s="445">
        <f>'ANXE-1-DEPENSES PREVI'!F92</f>
        <v>0</v>
      </c>
      <c r="G105" s="445">
        <f>'ANXE-1-DEPENSES PREVI'!G92</f>
        <v>0</v>
      </c>
      <c r="H105" s="445" t="s">
        <v>299</v>
      </c>
      <c r="I105" s="445" t="e">
        <f>'ANXE-1-DEPENSES PREVI'!#REF!</f>
        <v>#REF!</v>
      </c>
    </row>
    <row r="106" spans="1:9" ht="15">
      <c r="A106" s="433"/>
      <c r="B106" s="436">
        <f>'ANXE-1-DEPENSES PREVI'!B93</f>
        <v>0</v>
      </c>
      <c r="C106" s="434">
        <f>'ANXE-1-DEPENSES PREVI'!D93</f>
        <v>0</v>
      </c>
      <c r="D106" s="445">
        <f>'ANXE-1-DEPENSES PREVI'!E93</f>
        <v>0</v>
      </c>
      <c r="E106" s="445" t="s">
        <v>300</v>
      </c>
      <c r="F106" s="445">
        <f>'ANXE-1-DEPENSES PREVI'!F93</f>
        <v>0</v>
      </c>
      <c r="G106" s="445">
        <f>'ANXE-1-DEPENSES PREVI'!G93</f>
        <v>0</v>
      </c>
      <c r="H106" s="445" t="s">
        <v>299</v>
      </c>
      <c r="I106" s="445" t="e">
        <f>'ANXE-1-DEPENSES PREVI'!#REF!</f>
        <v>#REF!</v>
      </c>
    </row>
    <row r="107" spans="1:9" ht="15">
      <c r="A107" s="433"/>
      <c r="B107" s="436">
        <f>'ANXE-1-DEPENSES PREVI'!B94</f>
        <v>0</v>
      </c>
      <c r="C107" s="434">
        <f>'ANXE-1-DEPENSES PREVI'!D94</f>
        <v>0</v>
      </c>
      <c r="D107" s="445">
        <f>'ANXE-1-DEPENSES PREVI'!E94</f>
        <v>0</v>
      </c>
      <c r="E107" s="445" t="s">
        <v>300</v>
      </c>
      <c r="F107" s="445">
        <f>'ANXE-1-DEPENSES PREVI'!F94</f>
        <v>0</v>
      </c>
      <c r="G107" s="445">
        <f>'ANXE-1-DEPENSES PREVI'!G94</f>
        <v>0</v>
      </c>
      <c r="H107" s="445" t="s">
        <v>299</v>
      </c>
      <c r="I107" s="445" t="e">
        <f>'ANXE-1-DEPENSES PREVI'!#REF!</f>
        <v>#REF!</v>
      </c>
    </row>
    <row r="108" spans="1:9" ht="15">
      <c r="A108" s="433"/>
      <c r="B108" s="436">
        <f>'ANXE-1-DEPENSES PREVI'!B95</f>
        <v>0</v>
      </c>
      <c r="C108" s="434">
        <f>'ANXE-1-DEPENSES PREVI'!D95</f>
        <v>0</v>
      </c>
      <c r="D108" s="445">
        <f>'ANXE-1-DEPENSES PREVI'!E95</f>
        <v>0</v>
      </c>
      <c r="E108" s="445" t="s">
        <v>300</v>
      </c>
      <c r="F108" s="445">
        <f>'ANXE-1-DEPENSES PREVI'!F95</f>
        <v>0</v>
      </c>
      <c r="G108" s="445">
        <f>'ANXE-1-DEPENSES PREVI'!G95</f>
        <v>0</v>
      </c>
      <c r="H108" s="445" t="s">
        <v>299</v>
      </c>
      <c r="I108" s="445" t="e">
        <f>'ANXE-1-DEPENSES PREVI'!#REF!</f>
        <v>#REF!</v>
      </c>
    </row>
    <row r="109" spans="1:9" ht="15">
      <c r="A109" s="433"/>
      <c r="B109" s="436">
        <f>'ANXE-1-DEPENSES PREVI'!B96</f>
        <v>0</v>
      </c>
      <c r="C109" s="434">
        <f>'ANXE-1-DEPENSES PREVI'!C96</f>
        <v>0</v>
      </c>
      <c r="D109" s="445">
        <f>'ANXE-1-DEPENSES PREVI'!D96</f>
        <v>0</v>
      </c>
      <c r="E109" s="445" t="s">
        <v>300</v>
      </c>
      <c r="F109" s="445">
        <f>'ANXE-1-DEPENSES PREVI'!E96</f>
        <v>0</v>
      </c>
      <c r="G109" s="445">
        <f>'ANXE-1-DEPENSES PREVI'!F96</f>
        <v>0</v>
      </c>
      <c r="H109" s="445" t="s">
        <v>299</v>
      </c>
      <c r="I109" s="445">
        <f>'ANXE-1-DEPENSES PREVI'!G96</f>
        <v>0</v>
      </c>
    </row>
    <row r="110" spans="1:9" ht="15">
      <c r="A110" s="433"/>
      <c r="B110" s="436">
        <f>'ANXE-1-DEPENSES PREVI'!B97</f>
        <v>0</v>
      </c>
      <c r="C110" s="434">
        <f>'ANXE-1-DEPENSES PREVI'!C97</f>
        <v>0</v>
      </c>
      <c r="D110" s="445">
        <f>'ANXE-1-DEPENSES PREVI'!D97</f>
        <v>0</v>
      </c>
      <c r="E110" s="445" t="s">
        <v>300</v>
      </c>
      <c r="F110" s="445">
        <f>'ANXE-1-DEPENSES PREVI'!E97</f>
        <v>0</v>
      </c>
      <c r="G110" s="445">
        <f>'ANXE-1-DEPENSES PREVI'!F97</f>
        <v>0</v>
      </c>
      <c r="H110" s="445" t="s">
        <v>299</v>
      </c>
      <c r="I110" s="445">
        <f>'ANXE-1-DEPENSES PREVI'!G97</f>
        <v>0</v>
      </c>
    </row>
    <row r="111" spans="1:9" ht="15">
      <c r="A111" s="433"/>
      <c r="B111" s="436">
        <f>'ANXE-1-DEPENSES PREVI'!B98</f>
        <v>0</v>
      </c>
      <c r="C111" s="434">
        <f>'ANXE-1-DEPENSES PREVI'!C98</f>
        <v>0</v>
      </c>
      <c r="D111" s="445">
        <f>'ANXE-1-DEPENSES PREVI'!D98</f>
        <v>0</v>
      </c>
      <c r="E111" s="445" t="s">
        <v>300</v>
      </c>
      <c r="F111" s="445">
        <f>'ANXE-1-DEPENSES PREVI'!E98</f>
        <v>0</v>
      </c>
      <c r="G111" s="445">
        <f>'ANXE-1-DEPENSES PREVI'!F98</f>
        <v>0</v>
      </c>
      <c r="H111" s="445" t="s">
        <v>299</v>
      </c>
      <c r="I111" s="445">
        <f>'ANXE-1-DEPENSES PREVI'!G98</f>
        <v>0</v>
      </c>
    </row>
    <row r="112" spans="1:9" ht="15">
      <c r="A112" s="433"/>
      <c r="B112" s="436">
        <f>'ANXE-1-DEPENSES PREVI'!B99</f>
        <v>0</v>
      </c>
      <c r="C112" s="434">
        <f>'ANXE-1-DEPENSES PREVI'!C99</f>
        <v>0</v>
      </c>
      <c r="D112" s="445">
        <f>'ANXE-1-DEPENSES PREVI'!D99</f>
        <v>0</v>
      </c>
      <c r="E112" s="445" t="s">
        <v>300</v>
      </c>
      <c r="F112" s="445">
        <f>'ANXE-1-DEPENSES PREVI'!E99</f>
        <v>0</v>
      </c>
      <c r="G112" s="445">
        <f>'ANXE-1-DEPENSES PREVI'!F99</f>
        <v>0</v>
      </c>
      <c r="H112" s="445" t="s">
        <v>299</v>
      </c>
      <c r="I112" s="445">
        <f>'ANXE-1-DEPENSES PREVI'!G99</f>
        <v>0</v>
      </c>
    </row>
    <row r="113" spans="1:9" ht="15">
      <c r="A113" s="433"/>
      <c r="B113" s="436">
        <f>'ANXE-1-DEPENSES PREVI'!B100</f>
        <v>0</v>
      </c>
      <c r="C113" s="434">
        <f>'ANXE-1-DEPENSES PREVI'!C100</f>
        <v>0</v>
      </c>
      <c r="D113" s="445">
        <f>'ANXE-1-DEPENSES PREVI'!D100</f>
        <v>0</v>
      </c>
      <c r="E113" s="445" t="s">
        <v>300</v>
      </c>
      <c r="F113" s="445">
        <f>'ANXE-1-DEPENSES PREVI'!E100</f>
        <v>0</v>
      </c>
      <c r="G113" s="445">
        <f>'ANXE-1-DEPENSES PREVI'!F100</f>
        <v>0</v>
      </c>
      <c r="H113" s="445" t="s">
        <v>299</v>
      </c>
      <c r="I113" s="445">
        <f>'ANXE-1-DEPENSES PREVI'!G100</f>
        <v>0</v>
      </c>
    </row>
    <row r="114" spans="1:9" ht="15">
      <c r="A114" s="433"/>
      <c r="B114" s="436">
        <f>'ANXE-1-DEPENSES PREVI'!B101</f>
        <v>0</v>
      </c>
      <c r="C114" s="434">
        <f>'ANXE-1-DEPENSES PREVI'!C101</f>
        <v>0</v>
      </c>
      <c r="D114" s="445">
        <f>'ANXE-1-DEPENSES PREVI'!D101</f>
        <v>0</v>
      </c>
      <c r="E114" s="445" t="s">
        <v>300</v>
      </c>
      <c r="F114" s="445">
        <f>'ANXE-1-DEPENSES PREVI'!E101</f>
        <v>0</v>
      </c>
      <c r="G114" s="445">
        <f>'ANXE-1-DEPENSES PREVI'!F101</f>
        <v>0</v>
      </c>
      <c r="H114" s="445" t="s">
        <v>299</v>
      </c>
      <c r="I114" s="445">
        <f>'ANXE-1-DEPENSES PREVI'!G101</f>
        <v>0</v>
      </c>
    </row>
    <row r="115" spans="1:9" ht="15">
      <c r="A115" s="433"/>
      <c r="B115" s="436">
        <f>'ANXE-1-DEPENSES PREVI'!B102</f>
        <v>0</v>
      </c>
      <c r="C115" s="434">
        <f>'ANXE-1-DEPENSES PREVI'!C102</f>
        <v>0</v>
      </c>
      <c r="D115" s="445">
        <f>'ANXE-1-DEPENSES PREVI'!D102</f>
        <v>0</v>
      </c>
      <c r="E115" s="445" t="s">
        <v>300</v>
      </c>
      <c r="F115" s="445">
        <f>'ANXE-1-DEPENSES PREVI'!E102</f>
        <v>0</v>
      </c>
      <c r="G115" s="445">
        <f>'ANXE-1-DEPENSES PREVI'!F102</f>
        <v>0</v>
      </c>
      <c r="H115" s="445" t="s">
        <v>299</v>
      </c>
      <c r="I115" s="445">
        <f>'ANXE-1-DEPENSES PREVI'!G102</f>
        <v>0</v>
      </c>
    </row>
    <row r="116" spans="1:9" ht="15">
      <c r="A116" s="433"/>
      <c r="B116" s="436">
        <f>'ANXE-1-DEPENSES PREVI'!B103</f>
        <v>0</v>
      </c>
      <c r="C116" s="434">
        <f>'ANXE-1-DEPENSES PREVI'!C103</f>
        <v>0</v>
      </c>
      <c r="D116" s="445">
        <f>'ANXE-1-DEPENSES PREVI'!D103</f>
        <v>0</v>
      </c>
      <c r="E116" s="445" t="s">
        <v>300</v>
      </c>
      <c r="F116" s="445">
        <f>'ANXE-1-DEPENSES PREVI'!E103</f>
        <v>0</v>
      </c>
      <c r="G116" s="445">
        <f>'ANXE-1-DEPENSES PREVI'!F103</f>
        <v>0</v>
      </c>
      <c r="H116" s="445" t="s">
        <v>299</v>
      </c>
      <c r="I116" s="445">
        <f>'ANXE-1-DEPENSES PREVI'!G103</f>
        <v>0</v>
      </c>
    </row>
    <row r="117" spans="1:9" ht="15">
      <c r="A117" s="433"/>
      <c r="B117" s="436">
        <f>'ANXE-1-DEPENSES PREVI'!B104</f>
        <v>0</v>
      </c>
      <c r="C117" s="434">
        <f>'ANXE-1-DEPENSES PREVI'!C104</f>
        <v>0</v>
      </c>
      <c r="D117" s="445">
        <f>'ANXE-1-DEPENSES PREVI'!D104</f>
        <v>0</v>
      </c>
      <c r="E117" s="445" t="s">
        <v>300</v>
      </c>
      <c r="F117" s="445">
        <f>'ANXE-1-DEPENSES PREVI'!E104</f>
        <v>0</v>
      </c>
      <c r="G117" s="445">
        <f>'ANXE-1-DEPENSES PREVI'!F104</f>
        <v>0</v>
      </c>
      <c r="H117" s="445" t="s">
        <v>299</v>
      </c>
      <c r="I117" s="445">
        <f>'ANXE-1-DEPENSES PREVI'!G104</f>
        <v>0</v>
      </c>
    </row>
    <row r="118" ht="15.75">
      <c r="A118" s="429" t="s">
        <v>331</v>
      </c>
    </row>
    <row r="119" spans="1:7" ht="15">
      <c r="A119" s="437" t="s">
        <v>332</v>
      </c>
      <c r="B119" s="437" t="s">
        <v>333</v>
      </c>
      <c r="C119" s="437" t="s">
        <v>341</v>
      </c>
      <c r="D119" s="437" t="s">
        <v>334</v>
      </c>
      <c r="E119" s="437" t="s">
        <v>339</v>
      </c>
      <c r="F119" s="437" t="s">
        <v>222</v>
      </c>
      <c r="G119" s="437" t="s">
        <v>336</v>
      </c>
    </row>
    <row r="120" spans="1:7" ht="15">
      <c r="A120" s="438"/>
      <c r="B120" s="450">
        <f>'ANXE-1-DEPENSES PREVI'!B208</f>
        <v>0</v>
      </c>
      <c r="C120" s="452">
        <v>0</v>
      </c>
      <c r="D120" s="439">
        <f>'ANXE-1-DEPENSES PREVI'!C208</f>
        <v>0</v>
      </c>
      <c r="E120" s="451" t="s">
        <v>343</v>
      </c>
      <c r="F120" s="453">
        <f>'ANXE-1-DEPENSES PREVI'!D208</f>
        <v>0</v>
      </c>
      <c r="G120" s="453">
        <f>SUM('ANXE-1-DEPENSES PREVI'!E208:F208)</f>
        <v>0</v>
      </c>
    </row>
    <row r="121" spans="1:7" ht="15">
      <c r="A121" s="438"/>
      <c r="B121" s="450">
        <f>'ANXE-1-DEPENSES PREVI'!B209</f>
        <v>0</v>
      </c>
      <c r="C121" s="452">
        <v>0</v>
      </c>
      <c r="D121" s="439">
        <f>'ANXE-1-DEPENSES PREVI'!C209</f>
        <v>0</v>
      </c>
      <c r="E121" s="451" t="s">
        <v>343</v>
      </c>
      <c r="F121" s="453">
        <f>'ANXE-1-DEPENSES PREVI'!D209</f>
        <v>0</v>
      </c>
      <c r="G121" s="453">
        <f>SUM('ANXE-1-DEPENSES PREVI'!E209:F209)</f>
        <v>0</v>
      </c>
    </row>
    <row r="122" spans="1:7" ht="15">
      <c r="A122" s="438"/>
      <c r="B122" s="450">
        <f>'ANXE-1-DEPENSES PREVI'!B210</f>
        <v>0</v>
      </c>
      <c r="C122" s="452">
        <v>0</v>
      </c>
      <c r="D122" s="439">
        <f>'ANXE-1-DEPENSES PREVI'!C210</f>
        <v>0</v>
      </c>
      <c r="E122" s="451" t="s">
        <v>343</v>
      </c>
      <c r="F122" s="453">
        <f>'ANXE-1-DEPENSES PREVI'!D210</f>
        <v>0</v>
      </c>
      <c r="G122" s="453">
        <f>SUM('ANXE-1-DEPENSES PREVI'!E210:F210)</f>
        <v>0</v>
      </c>
    </row>
    <row r="123" spans="1:7" ht="15">
      <c r="A123" s="438"/>
      <c r="B123" s="450">
        <f>'ANXE-1-DEPENSES PREVI'!B211</f>
        <v>0</v>
      </c>
      <c r="C123" s="452">
        <v>0</v>
      </c>
      <c r="D123" s="439">
        <f>'ANXE-1-DEPENSES PREVI'!C211</f>
        <v>0</v>
      </c>
      <c r="E123" s="451" t="s">
        <v>343</v>
      </c>
      <c r="F123" s="453">
        <f>'ANXE-1-DEPENSES PREVI'!D211</f>
        <v>0</v>
      </c>
      <c r="G123" s="453">
        <f>SUM('ANXE-1-DEPENSES PREVI'!E211:F211)</f>
        <v>0</v>
      </c>
    </row>
    <row r="124" spans="1:7" ht="15">
      <c r="A124" s="438"/>
      <c r="B124" s="450">
        <f>'ANXE-1-DEPENSES PREVI'!B212</f>
        <v>0</v>
      </c>
      <c r="C124" s="452">
        <v>0</v>
      </c>
      <c r="D124" s="439">
        <f>'ANXE-1-DEPENSES PREVI'!C212</f>
        <v>0</v>
      </c>
      <c r="E124" s="451" t="s">
        <v>343</v>
      </c>
      <c r="F124" s="453">
        <f>'ANXE-1-DEPENSES PREVI'!D212</f>
        <v>0</v>
      </c>
      <c r="G124" s="453">
        <f>SUM('ANXE-1-DEPENSES PREVI'!E212:F212)</f>
        <v>0</v>
      </c>
    </row>
    <row r="125" spans="1:7" ht="15">
      <c r="A125" s="438"/>
      <c r="B125" s="450">
        <f>'ANXE-1-DEPENSES PREVI'!B213</f>
        <v>0</v>
      </c>
      <c r="C125" s="452">
        <v>0</v>
      </c>
      <c r="D125" s="439">
        <f>'ANXE-1-DEPENSES PREVI'!C213</f>
        <v>0</v>
      </c>
      <c r="E125" s="451" t="s">
        <v>343</v>
      </c>
      <c r="F125" s="453">
        <f>'ANXE-1-DEPENSES PREVI'!D213</f>
        <v>0</v>
      </c>
      <c r="G125" s="453">
        <f>SUM('ANXE-1-DEPENSES PREVI'!E213:F213)</f>
        <v>0</v>
      </c>
    </row>
    <row r="126" spans="1:7" ht="15">
      <c r="A126" s="438"/>
      <c r="B126" s="450">
        <f>'ANXE-1-DEPENSES PREVI'!B214</f>
        <v>0</v>
      </c>
      <c r="C126" s="452">
        <v>0</v>
      </c>
      <c r="D126" s="439">
        <f>'ANXE-1-DEPENSES PREVI'!C214</f>
        <v>0</v>
      </c>
      <c r="E126" s="451" t="s">
        <v>343</v>
      </c>
      <c r="F126" s="453">
        <f>'ANXE-1-DEPENSES PREVI'!D214</f>
        <v>0</v>
      </c>
      <c r="G126" s="453">
        <f>SUM('ANXE-1-DEPENSES PREVI'!E214:F214)</f>
        <v>0</v>
      </c>
    </row>
    <row r="127" spans="1:7" ht="15">
      <c r="A127" s="438"/>
      <c r="B127" s="450">
        <f>'ANXE-1-DEPENSES PREVI'!B215</f>
        <v>0</v>
      </c>
      <c r="C127" s="452">
        <v>0</v>
      </c>
      <c r="D127" s="439">
        <f>'ANXE-1-DEPENSES PREVI'!C215</f>
        <v>0</v>
      </c>
      <c r="E127" s="451" t="s">
        <v>343</v>
      </c>
      <c r="F127" s="453">
        <f>'ANXE-1-DEPENSES PREVI'!D215</f>
        <v>0</v>
      </c>
      <c r="G127" s="453">
        <f>SUM('ANXE-1-DEPENSES PREVI'!E215:F215)</f>
        <v>0</v>
      </c>
    </row>
    <row r="128" spans="1:7" ht="15">
      <c r="A128" s="438"/>
      <c r="B128" s="450">
        <f>'ANXE-1-DEPENSES PREVI'!B216</f>
        <v>0</v>
      </c>
      <c r="C128" s="452">
        <v>0</v>
      </c>
      <c r="D128" s="439">
        <f>'ANXE-1-DEPENSES PREVI'!C216</f>
        <v>0</v>
      </c>
      <c r="E128" s="451" t="s">
        <v>343</v>
      </c>
      <c r="F128" s="453">
        <f>'ANXE-1-DEPENSES PREVI'!D216</f>
        <v>0</v>
      </c>
      <c r="G128" s="453">
        <f>SUM('ANXE-1-DEPENSES PREVI'!E216:F216)</f>
        <v>0</v>
      </c>
    </row>
    <row r="129" spans="1:7" ht="15">
      <c r="A129" s="438"/>
      <c r="B129" s="450">
        <f>'ANXE-1-DEPENSES PREVI'!B217</f>
        <v>0</v>
      </c>
      <c r="C129" s="452">
        <v>0</v>
      </c>
      <c r="D129" s="439">
        <f>'ANXE-1-DEPENSES PREVI'!C217</f>
        <v>0</v>
      </c>
      <c r="E129" s="451" t="s">
        <v>343</v>
      </c>
      <c r="F129" s="453">
        <f>'ANXE-1-DEPENSES PREVI'!D217</f>
        <v>0</v>
      </c>
      <c r="G129" s="453">
        <f>SUM('ANXE-1-DEPENSES PREVI'!E217:F217)</f>
        <v>0</v>
      </c>
    </row>
    <row r="130" spans="1:7" ht="15">
      <c r="A130" s="438"/>
      <c r="B130" s="450">
        <f>'ANXE-1-DEPENSES PREVI'!B218</f>
        <v>0</v>
      </c>
      <c r="C130" s="452">
        <v>0</v>
      </c>
      <c r="D130" s="439">
        <f>'ANXE-1-DEPENSES PREVI'!C218</f>
        <v>0</v>
      </c>
      <c r="E130" s="451" t="s">
        <v>343</v>
      </c>
      <c r="F130" s="453">
        <f>'ANXE-1-DEPENSES PREVI'!D218</f>
        <v>0</v>
      </c>
      <c r="G130" s="453">
        <f>SUM('ANXE-1-DEPENSES PREVI'!E218:F218)</f>
        <v>0</v>
      </c>
    </row>
    <row r="131" spans="1:7" ht="15">
      <c r="A131" s="438"/>
      <c r="B131" s="450">
        <f>'ANXE-1-DEPENSES PREVI'!B219</f>
        <v>0</v>
      </c>
      <c r="C131" s="452">
        <v>0</v>
      </c>
      <c r="D131" s="439">
        <f>'ANXE-1-DEPENSES PREVI'!C219</f>
        <v>0</v>
      </c>
      <c r="E131" s="451" t="s">
        <v>343</v>
      </c>
      <c r="F131" s="453">
        <f>'ANXE-1-DEPENSES PREVI'!D219</f>
        <v>0</v>
      </c>
      <c r="G131" s="453">
        <f>SUM('ANXE-1-DEPENSES PREVI'!E219:F219)</f>
        <v>0</v>
      </c>
    </row>
    <row r="132" spans="1:7" ht="15">
      <c r="A132" s="438"/>
      <c r="B132" s="450">
        <f>'ANXE-1-DEPENSES PREVI'!B220</f>
        <v>0</v>
      </c>
      <c r="C132" s="452">
        <v>0</v>
      </c>
      <c r="D132" s="439">
        <f>'ANXE-1-DEPENSES PREVI'!C220</f>
        <v>0</v>
      </c>
      <c r="E132" s="451" t="s">
        <v>343</v>
      </c>
      <c r="F132" s="453">
        <f>'ANXE-1-DEPENSES PREVI'!D220</f>
        <v>0</v>
      </c>
      <c r="G132" s="453">
        <f>SUM('ANXE-1-DEPENSES PREVI'!E220:F220)</f>
        <v>0</v>
      </c>
    </row>
    <row r="133" spans="1:7" ht="15">
      <c r="A133" s="438"/>
      <c r="B133" s="450">
        <f>'ANXE-1-DEPENSES PREVI'!B221</f>
        <v>0</v>
      </c>
      <c r="C133" s="452">
        <v>0</v>
      </c>
      <c r="D133" s="439">
        <f>'ANXE-1-DEPENSES PREVI'!C221</f>
        <v>0</v>
      </c>
      <c r="E133" s="451" t="s">
        <v>343</v>
      </c>
      <c r="F133" s="453">
        <f>'ANXE-1-DEPENSES PREVI'!D221</f>
        <v>0</v>
      </c>
      <c r="G133" s="453">
        <f>SUM('ANXE-1-DEPENSES PREVI'!E221:F221)</f>
        <v>0</v>
      </c>
    </row>
    <row r="134" spans="1:7" ht="15">
      <c r="A134" s="438"/>
      <c r="B134" s="450">
        <f>'ANXE-1-DEPENSES PREVI'!B222</f>
        <v>0</v>
      </c>
      <c r="C134" s="452">
        <v>0</v>
      </c>
      <c r="D134" s="439">
        <f>'ANXE-1-DEPENSES PREVI'!C222</f>
        <v>0</v>
      </c>
      <c r="E134" s="451" t="s">
        <v>343</v>
      </c>
      <c r="F134" s="453">
        <f>'ANXE-1-DEPENSES PREVI'!D222</f>
        <v>0</v>
      </c>
      <c r="G134" s="453">
        <f>SUM('ANXE-1-DEPENSES PREVI'!E222:F222)</f>
        <v>0</v>
      </c>
    </row>
    <row r="135" spans="1:7" ht="15">
      <c r="A135" s="438"/>
      <c r="B135" s="450">
        <f>'ANXE-1-DEPENSES PREVI'!B223</f>
        <v>0</v>
      </c>
      <c r="C135" s="452">
        <v>0</v>
      </c>
      <c r="D135" s="439">
        <f>'ANXE-1-DEPENSES PREVI'!C223</f>
        <v>0</v>
      </c>
      <c r="E135" s="451" t="s">
        <v>343</v>
      </c>
      <c r="F135" s="453">
        <f>'ANXE-1-DEPENSES PREVI'!D223</f>
        <v>0</v>
      </c>
      <c r="G135" s="453">
        <f>SUM('ANXE-1-DEPENSES PREVI'!E223:F223)</f>
        <v>0</v>
      </c>
    </row>
    <row r="136" spans="1:7" ht="15">
      <c r="A136" s="438"/>
      <c r="B136" s="450">
        <f>'ANXE-1-DEPENSES PREVI'!B224</f>
        <v>0</v>
      </c>
      <c r="C136" s="452">
        <v>0</v>
      </c>
      <c r="D136" s="439">
        <f>'ANXE-1-DEPENSES PREVI'!C224</f>
        <v>0</v>
      </c>
      <c r="E136" s="451" t="s">
        <v>343</v>
      </c>
      <c r="F136" s="453">
        <f>'ANXE-1-DEPENSES PREVI'!D224</f>
        <v>0</v>
      </c>
      <c r="G136" s="453">
        <f>SUM('ANXE-1-DEPENSES PREVI'!E224:F224)</f>
        <v>0</v>
      </c>
    </row>
    <row r="137" spans="1:7" ht="15">
      <c r="A137" s="438"/>
      <c r="B137" s="450">
        <f>'ANXE-1-DEPENSES PREVI'!B225</f>
        <v>0</v>
      </c>
      <c r="C137" s="452">
        <v>0</v>
      </c>
      <c r="D137" s="439">
        <f>'ANXE-1-DEPENSES PREVI'!C225</f>
        <v>0</v>
      </c>
      <c r="E137" s="451" t="s">
        <v>343</v>
      </c>
      <c r="F137" s="453">
        <f>'ANXE-1-DEPENSES PREVI'!D225</f>
        <v>0</v>
      </c>
      <c r="G137" s="453">
        <f>SUM('ANXE-1-DEPENSES PREVI'!E225:F225)</f>
        <v>0</v>
      </c>
    </row>
    <row r="138" spans="1:7" ht="15">
      <c r="A138" s="438"/>
      <c r="B138" s="450">
        <f>'ANXE-1-DEPENSES PREVI'!B226</f>
        <v>0</v>
      </c>
      <c r="C138" s="452">
        <v>0</v>
      </c>
      <c r="D138" s="439">
        <f>'ANXE-1-DEPENSES PREVI'!C226</f>
        <v>0</v>
      </c>
      <c r="E138" s="451" t="s">
        <v>343</v>
      </c>
      <c r="F138" s="453">
        <f>'ANXE-1-DEPENSES PREVI'!D226</f>
        <v>0</v>
      </c>
      <c r="G138" s="453">
        <f>SUM('ANXE-1-DEPENSES PREVI'!E226:F226)</f>
        <v>0</v>
      </c>
    </row>
    <row r="139" spans="1:7" ht="15">
      <c r="A139" s="438"/>
      <c r="B139" s="450">
        <f>'ANXE-1-DEPENSES PREVI'!B227</f>
        <v>0</v>
      </c>
      <c r="C139" s="452">
        <v>0</v>
      </c>
      <c r="D139" s="439">
        <f>'ANXE-1-DEPENSES PREVI'!C227</f>
        <v>0</v>
      </c>
      <c r="E139" s="451" t="s">
        <v>343</v>
      </c>
      <c r="F139" s="453">
        <f>'ANXE-1-DEPENSES PREVI'!D227</f>
        <v>0</v>
      </c>
      <c r="G139" s="453">
        <f>SUM('ANXE-1-DEPENSES PREVI'!E227:F227)</f>
        <v>0</v>
      </c>
    </row>
    <row r="140" spans="1:7" ht="15">
      <c r="A140" s="438"/>
      <c r="B140" s="450">
        <f>'ANXE-1-DEPENSES PREVI'!B228</f>
        <v>0</v>
      </c>
      <c r="C140" s="452">
        <v>0</v>
      </c>
      <c r="D140" s="439">
        <f>'ANXE-1-DEPENSES PREVI'!C228</f>
        <v>0</v>
      </c>
      <c r="E140" s="451" t="s">
        <v>343</v>
      </c>
      <c r="F140" s="453">
        <f>'ANXE-1-DEPENSES PREVI'!D228</f>
        <v>0</v>
      </c>
      <c r="G140" s="453">
        <f>SUM('ANXE-1-DEPENSES PREVI'!E228:F228)</f>
        <v>0</v>
      </c>
    </row>
    <row r="141" spans="1:7" ht="15">
      <c r="A141" s="438"/>
      <c r="B141" s="450">
        <f>'ANXE-1-DEPENSES PREVI'!B229</f>
        <v>0</v>
      </c>
      <c r="C141" s="452">
        <v>0</v>
      </c>
      <c r="D141" s="439">
        <f>'ANXE-1-DEPENSES PREVI'!C229</f>
        <v>0</v>
      </c>
      <c r="E141" s="451" t="s">
        <v>343</v>
      </c>
      <c r="F141" s="453">
        <f>'ANXE-1-DEPENSES PREVI'!D229</f>
        <v>0</v>
      </c>
      <c r="G141" s="453">
        <f>SUM('ANXE-1-DEPENSES PREVI'!E229:F229)</f>
        <v>0</v>
      </c>
    </row>
    <row r="142" spans="1:7" ht="15">
      <c r="A142" s="438"/>
      <c r="B142" s="450">
        <f>'ANXE-1-DEPENSES PREVI'!B230</f>
        <v>0</v>
      </c>
      <c r="C142" s="452">
        <v>0</v>
      </c>
      <c r="D142" s="439">
        <f>'ANXE-1-DEPENSES PREVI'!C230</f>
        <v>0</v>
      </c>
      <c r="E142" s="451" t="s">
        <v>343</v>
      </c>
      <c r="F142" s="453">
        <f>'ANXE-1-DEPENSES PREVI'!D230</f>
        <v>0</v>
      </c>
      <c r="G142" s="453">
        <f>SUM('ANXE-1-DEPENSES PREVI'!E230:F230)</f>
        <v>0</v>
      </c>
    </row>
    <row r="143" spans="1:7" ht="15">
      <c r="A143" s="438"/>
      <c r="B143" s="450">
        <f>'ANXE-1-DEPENSES PREVI'!B231</f>
        <v>0</v>
      </c>
      <c r="C143" s="452">
        <v>0</v>
      </c>
      <c r="D143" s="439">
        <f>'ANXE-1-DEPENSES PREVI'!C231</f>
        <v>0</v>
      </c>
      <c r="E143" s="451" t="s">
        <v>343</v>
      </c>
      <c r="F143" s="453">
        <f>'ANXE-1-DEPENSES PREVI'!D231</f>
        <v>0</v>
      </c>
      <c r="G143" s="453">
        <f>SUM('ANXE-1-DEPENSES PREVI'!E231:F231)</f>
        <v>0</v>
      </c>
    </row>
    <row r="144" spans="1:7" ht="15">
      <c r="A144" s="438"/>
      <c r="B144" s="450">
        <f>'ANXE-1-DEPENSES PREVI'!B232</f>
        <v>0</v>
      </c>
      <c r="C144" s="452">
        <v>0</v>
      </c>
      <c r="D144" s="439">
        <f>'ANXE-1-DEPENSES PREVI'!C232</f>
        <v>0</v>
      </c>
      <c r="E144" s="451" t="s">
        <v>343</v>
      </c>
      <c r="F144" s="453">
        <f>'ANXE-1-DEPENSES PREVI'!D232</f>
        <v>0</v>
      </c>
      <c r="G144" s="453">
        <f>SUM('ANXE-1-DEPENSES PREVI'!E232:F232)</f>
        <v>0</v>
      </c>
    </row>
    <row r="145" spans="1:7" ht="15">
      <c r="A145" s="438"/>
      <c r="B145" s="450">
        <f>'ANXE-1-DEPENSES PREVI'!B233</f>
        <v>0</v>
      </c>
      <c r="C145" s="452">
        <v>0</v>
      </c>
      <c r="D145" s="439">
        <f>'ANXE-1-DEPENSES PREVI'!C233</f>
        <v>0</v>
      </c>
      <c r="E145" s="451" t="s">
        <v>343</v>
      </c>
      <c r="F145" s="453">
        <f>'ANXE-1-DEPENSES PREVI'!D233</f>
        <v>0</v>
      </c>
      <c r="G145" s="453">
        <f>SUM('ANXE-1-DEPENSES PREVI'!E233:F233)</f>
        <v>0</v>
      </c>
    </row>
    <row r="146" spans="1:7" ht="15">
      <c r="A146" s="438"/>
      <c r="B146" s="450">
        <f>'ANXE-1-DEPENSES PREVI'!B234</f>
        <v>0</v>
      </c>
      <c r="C146" s="452">
        <v>0</v>
      </c>
      <c r="D146" s="439">
        <f>'ANXE-1-DEPENSES PREVI'!C234</f>
        <v>0</v>
      </c>
      <c r="E146" s="451" t="s">
        <v>343</v>
      </c>
      <c r="F146" s="453">
        <f>'ANXE-1-DEPENSES PREVI'!D234</f>
        <v>0</v>
      </c>
      <c r="G146" s="453">
        <f>SUM('ANXE-1-DEPENSES PREVI'!E234:F234)</f>
        <v>0</v>
      </c>
    </row>
    <row r="147" spans="1:7" ht="15">
      <c r="A147" s="438"/>
      <c r="B147" s="450">
        <f>'ANXE-1-DEPENSES PREVI'!B235</f>
        <v>0</v>
      </c>
      <c r="C147" s="452">
        <v>0</v>
      </c>
      <c r="D147" s="439">
        <f>'ANXE-1-DEPENSES PREVI'!C235</f>
        <v>0</v>
      </c>
      <c r="E147" s="451" t="s">
        <v>343</v>
      </c>
      <c r="F147" s="453">
        <f>'ANXE-1-DEPENSES PREVI'!D235</f>
        <v>0</v>
      </c>
      <c r="G147" s="453">
        <f>SUM('ANXE-1-DEPENSES PREVI'!E235:F235)</f>
        <v>0</v>
      </c>
    </row>
    <row r="148" spans="1:7" ht="15">
      <c r="A148" s="438"/>
      <c r="B148" s="450">
        <f>'ANXE-1-DEPENSES PREVI'!B236</f>
        <v>0</v>
      </c>
      <c r="C148" s="452">
        <v>0</v>
      </c>
      <c r="D148" s="439">
        <f>'ANXE-1-DEPENSES PREVI'!C236</f>
        <v>0</v>
      </c>
      <c r="E148" s="451" t="s">
        <v>343</v>
      </c>
      <c r="F148" s="453">
        <f>'ANXE-1-DEPENSES PREVI'!D236</f>
        <v>0</v>
      </c>
      <c r="G148" s="453">
        <f>SUM('ANXE-1-DEPENSES PREVI'!E236:F236)</f>
        <v>0</v>
      </c>
    </row>
    <row r="149" spans="1:7" ht="15">
      <c r="A149" s="438"/>
      <c r="B149" s="450">
        <f>'ANXE-1-DEPENSES PREVI'!B237</f>
        <v>0</v>
      </c>
      <c r="C149" s="452">
        <v>0</v>
      </c>
      <c r="D149" s="439">
        <f>'ANXE-1-DEPENSES PREVI'!C237</f>
        <v>0</v>
      </c>
      <c r="E149" s="451" t="s">
        <v>343</v>
      </c>
      <c r="F149" s="453">
        <f>'ANXE-1-DEPENSES PREVI'!D237</f>
        <v>0</v>
      </c>
      <c r="G149" s="453">
        <f>SUM('ANXE-1-DEPENSES PREVI'!E237:F237)</f>
        <v>0</v>
      </c>
    </row>
    <row r="150" spans="1:7" ht="15">
      <c r="A150" s="438"/>
      <c r="B150" s="450">
        <f>'ANXE-1-DEPENSES PREVI'!B238</f>
        <v>0</v>
      </c>
      <c r="C150" s="452">
        <v>0</v>
      </c>
      <c r="D150" s="439">
        <f>'ANXE-1-DEPENSES PREVI'!C238</f>
        <v>0</v>
      </c>
      <c r="E150" s="451" t="s">
        <v>343</v>
      </c>
      <c r="F150" s="453">
        <f>'ANXE-1-DEPENSES PREVI'!D238</f>
        <v>0</v>
      </c>
      <c r="G150" s="453">
        <f>SUM('ANXE-1-DEPENSES PREVI'!E238:F238)</f>
        <v>0</v>
      </c>
    </row>
    <row r="151" spans="1:7" ht="15">
      <c r="A151" s="438"/>
      <c r="B151" s="450">
        <f>'ANXE-1-DEPENSES PREVI'!B239</f>
        <v>0</v>
      </c>
      <c r="C151" s="452">
        <v>0</v>
      </c>
      <c r="D151" s="439">
        <f>'ANXE-1-DEPENSES PREVI'!C239</f>
        <v>0</v>
      </c>
      <c r="E151" s="451" t="s">
        <v>343</v>
      </c>
      <c r="F151" s="453">
        <f>'ANXE-1-DEPENSES PREVI'!D239</f>
        <v>0</v>
      </c>
      <c r="G151" s="453">
        <f>SUM('ANXE-1-DEPENSES PREVI'!E239:F239)</f>
        <v>0</v>
      </c>
    </row>
    <row r="152" spans="1:7" ht="15">
      <c r="A152" s="438"/>
      <c r="B152" s="450">
        <f>'ANXE-1-DEPENSES PREVI'!B240</f>
        <v>0</v>
      </c>
      <c r="C152" s="452">
        <v>0</v>
      </c>
      <c r="D152" s="439">
        <f>'ANXE-1-DEPENSES PREVI'!C240</f>
        <v>0</v>
      </c>
      <c r="E152" s="451" t="s">
        <v>343</v>
      </c>
      <c r="F152" s="453">
        <f>'ANXE-1-DEPENSES PREVI'!D240</f>
        <v>0</v>
      </c>
      <c r="G152" s="453">
        <f>SUM('ANXE-1-DEPENSES PREVI'!E240:F240)</f>
        <v>0</v>
      </c>
    </row>
    <row r="153" spans="1:7" ht="15">
      <c r="A153" s="438"/>
      <c r="B153" s="450">
        <f>'ANXE-1-DEPENSES PREVI'!B241</f>
        <v>0</v>
      </c>
      <c r="C153" s="452">
        <v>0</v>
      </c>
      <c r="D153" s="439">
        <f>'ANXE-1-DEPENSES PREVI'!C241</f>
        <v>0</v>
      </c>
      <c r="E153" s="451" t="s">
        <v>343</v>
      </c>
      <c r="F153" s="453">
        <f>'ANXE-1-DEPENSES PREVI'!D241</f>
        <v>0</v>
      </c>
      <c r="G153" s="453">
        <f>SUM('ANXE-1-DEPENSES PREVI'!E241:F241)</f>
        <v>0</v>
      </c>
    </row>
    <row r="154" spans="1:7" ht="15">
      <c r="A154" s="438"/>
      <c r="B154" s="450">
        <f>'ANXE-1-DEPENSES PREVI'!B242</f>
        <v>0</v>
      </c>
      <c r="C154" s="452">
        <v>0</v>
      </c>
      <c r="D154" s="439">
        <f>'ANXE-1-DEPENSES PREVI'!C242</f>
        <v>0</v>
      </c>
      <c r="E154" s="451" t="s">
        <v>343</v>
      </c>
      <c r="F154" s="453">
        <f>'ANXE-1-DEPENSES PREVI'!D242</f>
        <v>0</v>
      </c>
      <c r="G154" s="453">
        <f>SUM('ANXE-1-DEPENSES PREVI'!E242:F242)</f>
        <v>0</v>
      </c>
    </row>
    <row r="155" spans="1:7" ht="15">
      <c r="A155" s="438"/>
      <c r="B155" s="450">
        <f>'ANXE-1-DEPENSES PREVI'!B243</f>
        <v>0</v>
      </c>
      <c r="C155" s="452">
        <v>0</v>
      </c>
      <c r="D155" s="439">
        <f>'ANXE-1-DEPENSES PREVI'!C243</f>
        <v>0</v>
      </c>
      <c r="E155" s="451" t="s">
        <v>343</v>
      </c>
      <c r="F155" s="453">
        <f>'ANXE-1-DEPENSES PREVI'!D243</f>
        <v>0</v>
      </c>
      <c r="G155" s="453">
        <f>SUM('ANXE-1-DEPENSES PREVI'!E243:F243)</f>
        <v>0</v>
      </c>
    </row>
    <row r="156" spans="1:7" ht="15">
      <c r="A156" s="438"/>
      <c r="B156" s="450">
        <f>'ANXE-1-DEPENSES PREVI'!B244</f>
        <v>0</v>
      </c>
      <c r="C156" s="452">
        <v>0</v>
      </c>
      <c r="D156" s="439">
        <f>'ANXE-1-DEPENSES PREVI'!C244</f>
        <v>0</v>
      </c>
      <c r="E156" s="451" t="s">
        <v>343</v>
      </c>
      <c r="F156" s="453">
        <f>'ANXE-1-DEPENSES PREVI'!D244</f>
        <v>0</v>
      </c>
      <c r="G156" s="453">
        <f>SUM('ANXE-1-DEPENSES PREVI'!E244:F244)</f>
        <v>0</v>
      </c>
    </row>
    <row r="157" spans="1:13" ht="15">
      <c r="A157" s="438"/>
      <c r="B157" s="450">
        <f>'ANXE-1-DEPENSES PREVI'!B245</f>
        <v>0</v>
      </c>
      <c r="C157" s="452">
        <v>0</v>
      </c>
      <c r="D157" s="439">
        <f>'ANXE-1-DEPENSES PREVI'!C245</f>
        <v>0</v>
      </c>
      <c r="E157" s="451" t="s">
        <v>343</v>
      </c>
      <c r="F157" s="453">
        <f>'ANXE-1-DEPENSES PREVI'!D245</f>
        <v>0</v>
      </c>
      <c r="G157" s="453">
        <f>SUM('ANXE-1-DEPENSES PREVI'!E245:F245)</f>
        <v>0</v>
      </c>
      <c r="M157" s="435"/>
    </row>
    <row r="158" spans="1:7" ht="15">
      <c r="A158" s="438"/>
      <c r="B158" s="450">
        <f>'ANXE-1-DEPENSES PREVI'!B246</f>
        <v>0</v>
      </c>
      <c r="C158" s="452">
        <v>0</v>
      </c>
      <c r="D158" s="439">
        <f>'ANXE-1-DEPENSES PREVI'!C246</f>
        <v>0</v>
      </c>
      <c r="E158" s="451" t="s">
        <v>343</v>
      </c>
      <c r="F158" s="453">
        <f>'ANXE-1-DEPENSES PREVI'!D246</f>
        <v>0</v>
      </c>
      <c r="G158" s="453">
        <f>SUM('ANXE-1-DEPENSES PREVI'!E246:F246)</f>
        <v>0</v>
      </c>
    </row>
    <row r="159" spans="1:7" ht="15">
      <c r="A159" s="438"/>
      <c r="B159" s="450">
        <f>'ANXE-1-DEPENSES PREVI'!B247</f>
        <v>0</v>
      </c>
      <c r="C159" s="452">
        <v>0</v>
      </c>
      <c r="D159" s="439">
        <f>'ANXE-1-DEPENSES PREVI'!C247</f>
        <v>0</v>
      </c>
      <c r="E159" s="451" t="s">
        <v>343</v>
      </c>
      <c r="F159" s="453">
        <f>'ANXE-1-DEPENSES PREVI'!D247</f>
        <v>0</v>
      </c>
      <c r="G159" s="453">
        <f>SUM('ANXE-1-DEPENSES PREVI'!E247:F247)</f>
        <v>0</v>
      </c>
    </row>
    <row r="160" spans="1:9" ht="15.75">
      <c r="A160" s="429" t="s">
        <v>377</v>
      </c>
      <c r="C160" s="440"/>
      <c r="I160" s="435"/>
    </row>
    <row r="161" spans="1:3" ht="15.75">
      <c r="A161" s="429" t="s">
        <v>378</v>
      </c>
      <c r="C161" s="440"/>
    </row>
    <row r="162" spans="1:8" ht="15">
      <c r="A162" s="437" t="s">
        <v>332</v>
      </c>
      <c r="B162" s="437" t="s">
        <v>333</v>
      </c>
      <c r="C162" s="437" t="s">
        <v>334</v>
      </c>
      <c r="D162" s="437" t="s">
        <v>339</v>
      </c>
      <c r="E162" s="441" t="s">
        <v>281</v>
      </c>
      <c r="F162" s="442" t="s">
        <v>79</v>
      </c>
      <c r="G162" s="442" t="s">
        <v>83</v>
      </c>
      <c r="H162" s="437" t="s">
        <v>84</v>
      </c>
    </row>
    <row r="163" spans="1:9" ht="15">
      <c r="A163" s="449"/>
      <c r="B163" s="436">
        <f>'ANXE-1-DEPENSES PREVI'!C118</f>
        <v>0</v>
      </c>
      <c r="C163" s="445" t="s">
        <v>282</v>
      </c>
      <c r="D163" s="443">
        <f>IF('ANXE-1-DEPENSES PREVI'!B118="Frais de restauration","Frais de restauration sur barème",(IF('ANXE-1-DEPENSES PREVI'!B118="Frais de logement","Frais d'hébergement",(IF('ANXE-1-DEPENSES PREVI'!B118="Frais de mission à l'étranger (UE)","Frais de mission à l'étranger (UE)","")))))</f>
      </c>
      <c r="E163" s="445">
        <f>'ANXE-1-DEPENSES PREVI'!F118</f>
        <v>0</v>
      </c>
      <c r="F163" s="434">
        <f>'ANXE-1-DEPENSES PREVI'!D118</f>
        <v>0</v>
      </c>
      <c r="G163" s="445">
        <f>'ANXE-1-DEPENSES PREVI'!E118</f>
      </c>
      <c r="H163" s="445">
        <f>'ANXE-1-DEPENSES PREVI'!G118</f>
        <v>0</v>
      </c>
      <c r="I163" s="454"/>
    </row>
    <row r="164" spans="1:9" ht="15">
      <c r="A164" s="449"/>
      <c r="B164" s="436">
        <f>'ANXE-1-DEPENSES PREVI'!C119</f>
        <v>0</v>
      </c>
      <c r="C164" s="445" t="s">
        <v>323</v>
      </c>
      <c r="D164" s="443">
        <f>IF('ANXE-1-DEPENSES PREVI'!B119="Frais de restauration","Frais de restauration sur barème",(IF('ANXE-1-DEPENSES PREVI'!B119="Frais de logement","Frais d'hébergement",(IF('ANXE-1-DEPENSES PREVI'!B119="Frais de mission à l'étranger (UE)","Frais de mission à l'étranger (UE)","")))))</f>
      </c>
      <c r="E164" s="445">
        <f>'ANXE-1-DEPENSES PREVI'!F119</f>
        <v>0</v>
      </c>
      <c r="F164" s="434">
        <f>'ANXE-1-DEPENSES PREVI'!D119</f>
        <v>0</v>
      </c>
      <c r="G164" s="445">
        <f>'ANXE-1-DEPENSES PREVI'!E119</f>
      </c>
      <c r="H164" s="445">
        <f>'ANXE-1-DEPENSES PREVI'!G119</f>
        <v>0</v>
      </c>
      <c r="I164" s="454"/>
    </row>
    <row r="165" spans="1:9" ht="15">
      <c r="A165" s="449"/>
      <c r="B165" s="436">
        <f>'ANXE-1-DEPENSES PREVI'!C120</f>
        <v>0</v>
      </c>
      <c r="C165" s="445" t="s">
        <v>283</v>
      </c>
      <c r="D165" s="443">
        <f>IF('ANXE-1-DEPENSES PREVI'!B120="Frais de restauration","Frais de restauration sur barème",(IF('ANXE-1-DEPENSES PREVI'!B120="Frais de logement","Frais d'hébergement",(IF('ANXE-1-DEPENSES PREVI'!B120="Frais de mission à l'étranger (UE)","Frais de mission à l'étranger (UE)","")))))</f>
      </c>
      <c r="E165" s="445">
        <f>'ANXE-1-DEPENSES PREVI'!F120</f>
        <v>0</v>
      </c>
      <c r="F165" s="434">
        <f>'ANXE-1-DEPENSES PREVI'!D120</f>
        <v>0</v>
      </c>
      <c r="G165" s="445">
        <f>'ANXE-1-DEPENSES PREVI'!E120</f>
      </c>
      <c r="H165" s="445">
        <f>'ANXE-1-DEPENSES PREVI'!G120</f>
        <v>0</v>
      </c>
      <c r="I165" s="454"/>
    </row>
    <row r="166" spans="1:9" ht="15">
      <c r="A166" s="449"/>
      <c r="B166" s="436">
        <f>'ANXE-1-DEPENSES PREVI'!C121</f>
        <v>0</v>
      </c>
      <c r="C166" s="445" t="s">
        <v>284</v>
      </c>
      <c r="D166" s="443">
        <f>IF('ANXE-1-DEPENSES PREVI'!B121="Frais de restauration","Frais de restauration sur barème",(IF('ANXE-1-DEPENSES PREVI'!B121="Frais de logement","Frais d'hébergement",(IF('ANXE-1-DEPENSES PREVI'!B121="Frais de mission à l'étranger (UE)","Frais de mission à l'étranger (UE)","")))))</f>
      </c>
      <c r="E166" s="445">
        <f>'ANXE-1-DEPENSES PREVI'!F121</f>
        <v>0</v>
      </c>
      <c r="F166" s="434">
        <f>'ANXE-1-DEPENSES PREVI'!D121</f>
        <v>0</v>
      </c>
      <c r="G166" s="445">
        <f>'ANXE-1-DEPENSES PREVI'!E121</f>
      </c>
      <c r="H166" s="445">
        <f>'ANXE-1-DEPENSES PREVI'!G121</f>
        <v>0</v>
      </c>
      <c r="I166" s="454"/>
    </row>
    <row r="167" spans="1:9" ht="15">
      <c r="A167" s="449"/>
      <c r="B167" s="436">
        <f>'ANXE-1-DEPENSES PREVI'!C122</f>
        <v>0</v>
      </c>
      <c r="C167" s="445" t="s">
        <v>285</v>
      </c>
      <c r="D167" s="443">
        <f>IF('ANXE-1-DEPENSES PREVI'!B122="Frais de restauration","Frais de restauration sur barème",(IF('ANXE-1-DEPENSES PREVI'!B122="Frais de logement","Frais d'hébergement",(IF('ANXE-1-DEPENSES PREVI'!B122="Frais de mission à l'étranger (UE)","Frais de mission à l'étranger (UE)","")))))</f>
      </c>
      <c r="E167" s="445">
        <f>'ANXE-1-DEPENSES PREVI'!F122</f>
        <v>0</v>
      </c>
      <c r="F167" s="434">
        <f>'ANXE-1-DEPENSES PREVI'!D122</f>
        <v>0</v>
      </c>
      <c r="G167" s="445">
        <f>'ANXE-1-DEPENSES PREVI'!E122</f>
      </c>
      <c r="H167" s="445">
        <f>'ANXE-1-DEPENSES PREVI'!G122</f>
        <v>0</v>
      </c>
      <c r="I167" s="454"/>
    </row>
    <row r="168" spans="1:9" ht="15">
      <c r="A168" s="449"/>
      <c r="B168" s="436">
        <f>'ANXE-1-DEPENSES PREVI'!C123</f>
        <v>0</v>
      </c>
      <c r="C168" s="445" t="s">
        <v>286</v>
      </c>
      <c r="D168" s="443">
        <f>IF('ANXE-1-DEPENSES PREVI'!B123="Frais de restauration","Frais de restauration sur barème",(IF('ANXE-1-DEPENSES PREVI'!B123="Frais de logement","Frais d'hébergement",(IF('ANXE-1-DEPENSES PREVI'!B123="Frais de mission à l'étranger (UE)","Frais de mission à l'étranger (UE)","")))))</f>
      </c>
      <c r="E168" s="445">
        <f>'ANXE-1-DEPENSES PREVI'!F123</f>
        <v>0</v>
      </c>
      <c r="F168" s="434">
        <f>'ANXE-1-DEPENSES PREVI'!D123</f>
        <v>0</v>
      </c>
      <c r="G168" s="445">
        <f>'ANXE-1-DEPENSES PREVI'!E123</f>
      </c>
      <c r="H168" s="445">
        <f>'ANXE-1-DEPENSES PREVI'!G123</f>
        <v>0</v>
      </c>
      <c r="I168" s="454"/>
    </row>
    <row r="169" spans="1:9" ht="15">
      <c r="A169" s="449"/>
      <c r="B169" s="436">
        <f>'ANXE-1-DEPENSES PREVI'!C124</f>
        <v>0</v>
      </c>
      <c r="C169" s="445" t="s">
        <v>287</v>
      </c>
      <c r="D169" s="443">
        <f>IF('ANXE-1-DEPENSES PREVI'!B124="Frais de restauration","Frais de restauration sur barème",(IF('ANXE-1-DEPENSES PREVI'!B124="Frais de logement","Frais d'hébergement",(IF('ANXE-1-DEPENSES PREVI'!B124="Frais de mission à l'étranger (UE)","Frais de mission à l'étranger (UE)","")))))</f>
      </c>
      <c r="E169" s="445">
        <f>'ANXE-1-DEPENSES PREVI'!F124</f>
        <v>0</v>
      </c>
      <c r="F169" s="434">
        <f>'ANXE-1-DEPENSES PREVI'!D124</f>
        <v>0</v>
      </c>
      <c r="G169" s="445">
        <f>'ANXE-1-DEPENSES PREVI'!E124</f>
      </c>
      <c r="H169" s="445">
        <f>'ANXE-1-DEPENSES PREVI'!G124</f>
        <v>0</v>
      </c>
      <c r="I169" s="454"/>
    </row>
    <row r="170" spans="1:9" ht="15">
      <c r="A170" s="449"/>
      <c r="B170" s="436">
        <f>'ANXE-1-DEPENSES PREVI'!C125</f>
        <v>0</v>
      </c>
      <c r="C170" s="445" t="s">
        <v>288</v>
      </c>
      <c r="D170" s="443">
        <f>IF('ANXE-1-DEPENSES PREVI'!B125="Frais de restauration","Frais de restauration sur barème",(IF('ANXE-1-DEPENSES PREVI'!B125="Frais de logement","Frais d'hébergement",(IF('ANXE-1-DEPENSES PREVI'!B125="Frais de mission à l'étranger (UE)","Frais de mission à l'étranger (UE)","")))))</f>
      </c>
      <c r="E170" s="445">
        <f>'ANXE-1-DEPENSES PREVI'!F125</f>
        <v>0</v>
      </c>
      <c r="F170" s="434">
        <f>'ANXE-1-DEPENSES PREVI'!D125</f>
        <v>0</v>
      </c>
      <c r="G170" s="445">
        <f>'ANXE-1-DEPENSES PREVI'!E125</f>
      </c>
      <c r="H170" s="445">
        <f>'ANXE-1-DEPENSES PREVI'!G125</f>
        <v>0</v>
      </c>
      <c r="I170" s="454"/>
    </row>
    <row r="171" spans="1:9" ht="15">
      <c r="A171" s="449"/>
      <c r="B171" s="436">
        <f>'ANXE-1-DEPENSES PREVI'!C126</f>
        <v>0</v>
      </c>
      <c r="C171" s="445" t="s">
        <v>289</v>
      </c>
      <c r="D171" s="443">
        <f>IF('ANXE-1-DEPENSES PREVI'!B126="Frais de restauration","Frais de restauration sur barème",(IF('ANXE-1-DEPENSES PREVI'!B126="Frais de logement","Frais d'hébergement",(IF('ANXE-1-DEPENSES PREVI'!B126="Frais de mission à l'étranger (UE)","Frais de mission à l'étranger (UE)","")))))</f>
      </c>
      <c r="E171" s="445">
        <f>'ANXE-1-DEPENSES PREVI'!F126</f>
        <v>0</v>
      </c>
      <c r="F171" s="434">
        <f>'ANXE-1-DEPENSES PREVI'!D126</f>
        <v>0</v>
      </c>
      <c r="G171" s="445">
        <f>'ANXE-1-DEPENSES PREVI'!E126</f>
      </c>
      <c r="H171" s="445">
        <f>'ANXE-1-DEPENSES PREVI'!G126</f>
        <v>0</v>
      </c>
      <c r="I171" s="454"/>
    </row>
    <row r="172" spans="1:9" ht="15">
      <c r="A172" s="449"/>
      <c r="B172" s="436">
        <f>'ANXE-1-DEPENSES PREVI'!C127</f>
        <v>0</v>
      </c>
      <c r="C172" s="445" t="s">
        <v>290</v>
      </c>
      <c r="D172" s="443">
        <f>IF('ANXE-1-DEPENSES PREVI'!B127="Frais de restauration","Frais de restauration sur barème",(IF('ANXE-1-DEPENSES PREVI'!B127="Frais de logement","Frais d'hébergement",(IF('ANXE-1-DEPENSES PREVI'!B127="Frais de mission à l'étranger (UE)","Frais de mission à l'étranger (UE)","")))))</f>
      </c>
      <c r="E172" s="445">
        <f>'ANXE-1-DEPENSES PREVI'!F127</f>
        <v>0</v>
      </c>
      <c r="F172" s="434">
        <f>'ANXE-1-DEPENSES PREVI'!D127</f>
        <v>0</v>
      </c>
      <c r="G172" s="445">
        <f>'ANXE-1-DEPENSES PREVI'!E127</f>
      </c>
      <c r="H172" s="445">
        <f>'ANXE-1-DEPENSES PREVI'!G127</f>
        <v>0</v>
      </c>
      <c r="I172" s="454"/>
    </row>
    <row r="173" spans="1:9" ht="15">
      <c r="A173" s="449"/>
      <c r="B173" s="436">
        <f>'ANXE-1-DEPENSES PREVI'!C128</f>
        <v>0</v>
      </c>
      <c r="C173" s="445" t="s">
        <v>324</v>
      </c>
      <c r="D173" s="443">
        <f>IF('ANXE-1-DEPENSES PREVI'!B128="Frais de restauration","Frais de restauration sur barème",(IF('ANXE-1-DEPENSES PREVI'!B128="Frais de logement","Frais d'hébergement",(IF('ANXE-1-DEPENSES PREVI'!B128="Frais de mission à l'étranger (UE)","Frais de mission à l'étranger (UE)","")))))</f>
      </c>
      <c r="E173" s="445">
        <f>'ANXE-1-DEPENSES PREVI'!F128</f>
        <v>0</v>
      </c>
      <c r="F173" s="434">
        <f>'ANXE-1-DEPENSES PREVI'!D128</f>
        <v>0</v>
      </c>
      <c r="G173" s="445">
        <f>'ANXE-1-DEPENSES PREVI'!E128</f>
      </c>
      <c r="H173" s="445">
        <f>'ANXE-1-DEPENSES PREVI'!G128</f>
        <v>0</v>
      </c>
      <c r="I173" s="454"/>
    </row>
    <row r="174" spans="1:9" ht="15">
      <c r="A174" s="449"/>
      <c r="B174" s="436">
        <f>'ANXE-1-DEPENSES PREVI'!C129</f>
        <v>0</v>
      </c>
      <c r="C174" s="445" t="s">
        <v>291</v>
      </c>
      <c r="D174" s="443">
        <f>IF('ANXE-1-DEPENSES PREVI'!B129="Frais de restauration","Frais de restauration sur barème",(IF('ANXE-1-DEPENSES PREVI'!B129="Frais de logement","Frais d'hébergement",(IF('ANXE-1-DEPENSES PREVI'!B129="Frais de mission à l'étranger (UE)","Frais de mission à l'étranger (UE)","")))))</f>
      </c>
      <c r="E174" s="445">
        <f>'ANXE-1-DEPENSES PREVI'!F129</f>
        <v>0</v>
      </c>
      <c r="F174" s="434">
        <f>'ANXE-1-DEPENSES PREVI'!D129</f>
        <v>0</v>
      </c>
      <c r="G174" s="445">
        <f>'ANXE-1-DEPENSES PREVI'!E129</f>
      </c>
      <c r="H174" s="445">
        <f>'ANXE-1-DEPENSES PREVI'!G129</f>
        <v>0</v>
      </c>
      <c r="I174" s="454"/>
    </row>
    <row r="175" spans="1:9" ht="15">
      <c r="A175" s="449"/>
      <c r="B175" s="436">
        <f>'ANXE-1-DEPENSES PREVI'!C130</f>
        <v>0</v>
      </c>
      <c r="C175" s="445" t="s">
        <v>325</v>
      </c>
      <c r="D175" s="443">
        <f>IF('ANXE-1-DEPENSES PREVI'!B130="Frais de restauration","Frais de restauration sur barème",(IF('ANXE-1-DEPENSES PREVI'!B130="Frais de logement","Frais d'hébergement",(IF('ANXE-1-DEPENSES PREVI'!B130="Frais de mission à l'étranger (UE)","Frais de mission à l'étranger (UE)","")))))</f>
      </c>
      <c r="E175" s="445">
        <f>'ANXE-1-DEPENSES PREVI'!F130</f>
        <v>0</v>
      </c>
      <c r="F175" s="434">
        <f>'ANXE-1-DEPENSES PREVI'!D130</f>
        <v>0</v>
      </c>
      <c r="G175" s="445">
        <f>'ANXE-1-DEPENSES PREVI'!E130</f>
      </c>
      <c r="H175" s="445">
        <f>'ANXE-1-DEPENSES PREVI'!G130</f>
        <v>0</v>
      </c>
      <c r="I175" s="454"/>
    </row>
    <row r="176" spans="1:9" ht="15">
      <c r="A176" s="449"/>
      <c r="B176" s="436">
        <f>'ANXE-1-DEPENSES PREVI'!C131</f>
        <v>0</v>
      </c>
      <c r="C176" s="445" t="s">
        <v>292</v>
      </c>
      <c r="D176" s="443">
        <f>IF('ANXE-1-DEPENSES PREVI'!B131="Frais de restauration","Frais de restauration sur barème",(IF('ANXE-1-DEPENSES PREVI'!B131="Frais de logement","Frais d'hébergement",(IF('ANXE-1-DEPENSES PREVI'!B131="Frais de mission à l'étranger (UE)","Frais de mission à l'étranger (UE)","")))))</f>
      </c>
      <c r="E176" s="445">
        <f>'ANXE-1-DEPENSES PREVI'!F131</f>
        <v>0</v>
      </c>
      <c r="F176" s="434">
        <f>'ANXE-1-DEPENSES PREVI'!D131</f>
        <v>0</v>
      </c>
      <c r="G176" s="445">
        <f>'ANXE-1-DEPENSES PREVI'!E131</f>
      </c>
      <c r="H176" s="445">
        <f>'ANXE-1-DEPENSES PREVI'!G131</f>
        <v>0</v>
      </c>
      <c r="I176" s="454"/>
    </row>
    <row r="177" spans="1:9" ht="15">
      <c r="A177" s="449"/>
      <c r="B177" s="436">
        <f>'ANXE-1-DEPENSES PREVI'!C132</f>
        <v>0</v>
      </c>
      <c r="C177" s="445" t="s">
        <v>326</v>
      </c>
      <c r="D177" s="443">
        <f>IF('ANXE-1-DEPENSES PREVI'!B132="Frais de restauration","Frais de restauration sur barème",(IF('ANXE-1-DEPENSES PREVI'!B132="Frais de logement","Frais d'hébergement",(IF('ANXE-1-DEPENSES PREVI'!B132="Frais de mission à l'étranger (UE)","Frais de mission à l'étranger (UE)","")))))</f>
      </c>
      <c r="E177" s="445">
        <f>'ANXE-1-DEPENSES PREVI'!F132</f>
        <v>0</v>
      </c>
      <c r="F177" s="434">
        <f>'ANXE-1-DEPENSES PREVI'!D132</f>
        <v>0</v>
      </c>
      <c r="G177" s="445">
        <f>'ANXE-1-DEPENSES PREVI'!E132</f>
      </c>
      <c r="H177" s="445">
        <f>'ANXE-1-DEPENSES PREVI'!G132</f>
        <v>0</v>
      </c>
      <c r="I177" s="454"/>
    </row>
    <row r="178" spans="1:12" ht="15">
      <c r="A178" s="449"/>
      <c r="B178" s="436">
        <f>'ANXE-1-DEPENSES PREVI'!C133</f>
        <v>0</v>
      </c>
      <c r="C178" s="445" t="s">
        <v>293</v>
      </c>
      <c r="D178" s="443">
        <f>IF('ANXE-1-DEPENSES PREVI'!B133="Frais de restauration","Frais de restauration sur barème",(IF('ANXE-1-DEPENSES PREVI'!B133="Frais de logement","Frais d'hébergement",(IF('ANXE-1-DEPENSES PREVI'!B133="Frais de mission à l'étranger (UE)","Frais de mission à l'étranger (UE)","")))))</f>
      </c>
      <c r="E178" s="445">
        <f>'ANXE-1-DEPENSES PREVI'!F133</f>
        <v>0</v>
      </c>
      <c r="F178" s="434">
        <f>'ANXE-1-DEPENSES PREVI'!D133</f>
        <v>0</v>
      </c>
      <c r="G178" s="445">
        <f>'ANXE-1-DEPENSES PREVI'!E133</f>
      </c>
      <c r="H178" s="445">
        <f>'ANXE-1-DEPENSES PREVI'!G133</f>
        <v>0</v>
      </c>
      <c r="I178" s="454"/>
      <c r="L178" s="444"/>
    </row>
    <row r="179" spans="1:12" ht="15">
      <c r="A179" s="449"/>
      <c r="B179" s="436">
        <f>'ANXE-1-DEPENSES PREVI'!C134</f>
        <v>0</v>
      </c>
      <c r="C179" s="445" t="s">
        <v>294</v>
      </c>
      <c r="D179" s="443">
        <f>IF('ANXE-1-DEPENSES PREVI'!B134="Frais de restauration","Frais de restauration sur barème",(IF('ANXE-1-DEPENSES PREVI'!B134="Frais de logement","Frais d'hébergement",(IF('ANXE-1-DEPENSES PREVI'!B134="Frais de mission à l'étranger (UE)","Frais de mission à l'étranger (UE)","")))))</f>
      </c>
      <c r="E179" s="445">
        <f>'ANXE-1-DEPENSES PREVI'!F134</f>
        <v>0</v>
      </c>
      <c r="F179" s="434">
        <f>'ANXE-1-DEPENSES PREVI'!D134</f>
        <v>0</v>
      </c>
      <c r="G179" s="445">
        <f>'ANXE-1-DEPENSES PREVI'!E134</f>
      </c>
      <c r="H179" s="445">
        <f>'ANXE-1-DEPENSES PREVI'!G134</f>
        <v>0</v>
      </c>
      <c r="I179" s="454"/>
      <c r="L179" s="444"/>
    </row>
    <row r="180" spans="1:12" ht="15">
      <c r="A180" s="449"/>
      <c r="B180" s="436">
        <f>'ANXE-1-DEPENSES PREVI'!C135</f>
        <v>0</v>
      </c>
      <c r="C180" s="445" t="s">
        <v>295</v>
      </c>
      <c r="D180" s="443">
        <f>IF('ANXE-1-DEPENSES PREVI'!B135="Frais de restauration","Frais de restauration sur barème",(IF('ANXE-1-DEPENSES PREVI'!B135="Frais de logement","Frais d'hébergement",(IF('ANXE-1-DEPENSES PREVI'!B135="Frais de mission à l'étranger (UE)","Frais de mission à l'étranger (UE)","")))))</f>
      </c>
      <c r="E180" s="445">
        <f>'ANXE-1-DEPENSES PREVI'!F135</f>
        <v>0</v>
      </c>
      <c r="F180" s="434">
        <f>'ANXE-1-DEPENSES PREVI'!D135</f>
        <v>0</v>
      </c>
      <c r="G180" s="445">
        <f>'ANXE-1-DEPENSES PREVI'!E135</f>
      </c>
      <c r="H180" s="445">
        <f>'ANXE-1-DEPENSES PREVI'!G135</f>
        <v>0</v>
      </c>
      <c r="I180" s="454"/>
      <c r="L180" s="444"/>
    </row>
    <row r="181" spans="1:12" ht="15">
      <c r="A181" s="449"/>
      <c r="B181" s="436">
        <f>'ANXE-1-DEPENSES PREVI'!C136</f>
        <v>0</v>
      </c>
      <c r="C181" s="445" t="s">
        <v>297</v>
      </c>
      <c r="D181" s="443">
        <f>IF('ANXE-1-DEPENSES PREVI'!B136="Frais de restauration","Frais de restauration sur barème",(IF('ANXE-1-DEPENSES PREVI'!B136="Frais de logement","Frais d'hébergement",(IF('ANXE-1-DEPENSES PREVI'!B136="Frais de mission à l'étranger (UE)","Frais de mission à l'étranger (UE)","")))))</f>
      </c>
      <c r="E181" s="445">
        <f>'ANXE-1-DEPENSES PREVI'!F136</f>
        <v>0</v>
      </c>
      <c r="F181" s="434">
        <f>'ANXE-1-DEPENSES PREVI'!D136</f>
        <v>0</v>
      </c>
      <c r="G181" s="445">
        <f>'ANXE-1-DEPENSES PREVI'!E136</f>
      </c>
      <c r="H181" s="445">
        <f>'ANXE-1-DEPENSES PREVI'!G136</f>
        <v>0</v>
      </c>
      <c r="I181" s="454"/>
      <c r="L181" s="444"/>
    </row>
    <row r="182" spans="1:12" ht="15">
      <c r="A182" s="449"/>
      <c r="B182" s="436">
        <f>'ANXE-1-DEPENSES PREVI'!C137</f>
        <v>0</v>
      </c>
      <c r="C182" s="445" t="s">
        <v>298</v>
      </c>
      <c r="D182" s="443">
        <f>IF('ANXE-1-DEPENSES PREVI'!B137="Frais de restauration","Frais de restauration sur barème",(IF('ANXE-1-DEPENSES PREVI'!B137="Frais de logement","Frais d'hébergement",(IF('ANXE-1-DEPENSES PREVI'!B137="Frais de mission à l'étranger (UE)","Frais de mission à l'étranger (UE)","")))))</f>
      </c>
      <c r="E182" s="445">
        <f>'ANXE-1-DEPENSES PREVI'!F137</f>
        <v>0</v>
      </c>
      <c r="F182" s="434">
        <f>'ANXE-1-DEPENSES PREVI'!D137</f>
        <v>0</v>
      </c>
      <c r="G182" s="445">
        <f>'ANXE-1-DEPENSES PREVI'!E137</f>
      </c>
      <c r="H182" s="445">
        <f>'ANXE-1-DEPENSES PREVI'!G137</f>
        <v>0</v>
      </c>
      <c r="I182" s="454"/>
      <c r="L182" s="444"/>
    </row>
    <row r="183" spans="1:12" ht="15">
      <c r="A183" s="449"/>
      <c r="B183" s="436">
        <f>'ANXE-1-DEPENSES PREVI'!C138</f>
        <v>0</v>
      </c>
      <c r="C183" s="445" t="s">
        <v>344</v>
      </c>
      <c r="D183" s="443">
        <f>IF('ANXE-1-DEPENSES PREVI'!B138="Frais de restauration","Frais de restauration sur barème",(IF('ANXE-1-DEPENSES PREVI'!B138="Frais de logement","Frais d'hébergement",(IF('ANXE-1-DEPENSES PREVI'!B138="Frais de mission à l'étranger (UE)","Frais de mission à l'étranger (UE)","")))))</f>
      </c>
      <c r="E183" s="445">
        <f>'ANXE-1-DEPENSES PREVI'!F138</f>
        <v>0</v>
      </c>
      <c r="F183" s="434">
        <f>'ANXE-1-DEPENSES PREVI'!D138</f>
        <v>0</v>
      </c>
      <c r="G183" s="445">
        <f>'ANXE-1-DEPENSES PREVI'!E138</f>
      </c>
      <c r="H183" s="445">
        <f>'ANXE-1-DEPENSES PREVI'!G138</f>
        <v>0</v>
      </c>
      <c r="I183" s="454"/>
      <c r="L183" s="444"/>
    </row>
    <row r="184" spans="1:12" ht="15">
      <c r="A184" s="449"/>
      <c r="B184" s="436">
        <f>'ANXE-1-DEPENSES PREVI'!C139</f>
        <v>0</v>
      </c>
      <c r="C184" s="445" t="s">
        <v>345</v>
      </c>
      <c r="D184" s="443">
        <f>IF('ANXE-1-DEPENSES PREVI'!B139="Frais de restauration","Frais de restauration sur barème",(IF('ANXE-1-DEPENSES PREVI'!B139="Frais de logement","Frais d'hébergement",(IF('ANXE-1-DEPENSES PREVI'!B139="Frais de mission à l'étranger (UE)","Frais de mission à l'étranger (UE)","")))))</f>
      </c>
      <c r="E184" s="445">
        <f>'ANXE-1-DEPENSES PREVI'!F139</f>
        <v>0</v>
      </c>
      <c r="F184" s="434">
        <f>'ANXE-1-DEPENSES PREVI'!D139</f>
        <v>0</v>
      </c>
      <c r="G184" s="445">
        <f>'ANXE-1-DEPENSES PREVI'!E139</f>
      </c>
      <c r="H184" s="445">
        <f>'ANXE-1-DEPENSES PREVI'!G139</f>
        <v>0</v>
      </c>
      <c r="I184" s="454"/>
      <c r="L184" s="444"/>
    </row>
    <row r="185" spans="1:12" ht="15">
      <c r="A185" s="449"/>
      <c r="B185" s="436">
        <f>'ANXE-1-DEPENSES PREVI'!C140</f>
        <v>0</v>
      </c>
      <c r="C185" s="445" t="s">
        <v>346</v>
      </c>
      <c r="D185" s="443">
        <f>IF('ANXE-1-DEPENSES PREVI'!B140="Frais de restauration","Frais de restauration sur barème",(IF('ANXE-1-DEPENSES PREVI'!B140="Frais de logement","Frais d'hébergement",(IF('ANXE-1-DEPENSES PREVI'!B140="Frais de mission à l'étranger (UE)","Frais de mission à l'étranger (UE)","")))))</f>
      </c>
      <c r="E185" s="445">
        <f>'ANXE-1-DEPENSES PREVI'!F140</f>
        <v>0</v>
      </c>
      <c r="F185" s="434">
        <f>'ANXE-1-DEPENSES PREVI'!D140</f>
        <v>0</v>
      </c>
      <c r="G185" s="445">
        <f>'ANXE-1-DEPENSES PREVI'!E140</f>
      </c>
      <c r="H185" s="445">
        <f>'ANXE-1-DEPENSES PREVI'!G140</f>
        <v>0</v>
      </c>
      <c r="I185" s="454"/>
      <c r="L185" s="444"/>
    </row>
    <row r="186" spans="1:12" ht="15">
      <c r="A186" s="449"/>
      <c r="B186" s="436">
        <f>'ANXE-1-DEPENSES PREVI'!C141</f>
        <v>0</v>
      </c>
      <c r="C186" s="445" t="s">
        <v>347</v>
      </c>
      <c r="D186" s="443">
        <f>IF('ANXE-1-DEPENSES PREVI'!B141="Frais de restauration","Frais de restauration sur barème",(IF('ANXE-1-DEPENSES PREVI'!B141="Frais de logement","Frais d'hébergement",(IF('ANXE-1-DEPENSES PREVI'!B141="Frais de mission à l'étranger (UE)","Frais de mission à l'étranger (UE)","")))))</f>
      </c>
      <c r="E186" s="445">
        <f>'ANXE-1-DEPENSES PREVI'!F141</f>
        <v>0</v>
      </c>
      <c r="F186" s="434">
        <f>'ANXE-1-DEPENSES PREVI'!D141</f>
        <v>0</v>
      </c>
      <c r="G186" s="445">
        <f>'ANXE-1-DEPENSES PREVI'!E141</f>
      </c>
      <c r="H186" s="445">
        <f>'ANXE-1-DEPENSES PREVI'!G141</f>
        <v>0</v>
      </c>
      <c r="I186" s="454"/>
      <c r="L186" s="444"/>
    </row>
    <row r="187" spans="1:12" ht="15">
      <c r="A187" s="449"/>
      <c r="B187" s="436">
        <f>'ANXE-1-DEPENSES PREVI'!C142</f>
        <v>0</v>
      </c>
      <c r="C187" s="445" t="s">
        <v>348</v>
      </c>
      <c r="D187" s="443">
        <f>IF('ANXE-1-DEPENSES PREVI'!B142="Frais de restauration","Frais de restauration sur barème",(IF('ANXE-1-DEPENSES PREVI'!B142="Frais de logement","Frais d'hébergement",(IF('ANXE-1-DEPENSES PREVI'!B142="Frais de mission à l'étranger (UE)","Frais de mission à l'étranger (UE)","")))))</f>
      </c>
      <c r="E187" s="445">
        <f>'ANXE-1-DEPENSES PREVI'!F142</f>
        <v>0</v>
      </c>
      <c r="F187" s="434">
        <f>'ANXE-1-DEPENSES PREVI'!D142</f>
        <v>0</v>
      </c>
      <c r="G187" s="445">
        <f>'ANXE-1-DEPENSES PREVI'!E142</f>
      </c>
      <c r="H187" s="445">
        <f>'ANXE-1-DEPENSES PREVI'!G142</f>
        <v>0</v>
      </c>
      <c r="I187" s="454"/>
      <c r="L187" s="444"/>
    </row>
    <row r="188" spans="1:12" ht="15">
      <c r="A188" s="449"/>
      <c r="B188" s="436">
        <f>'ANXE-1-DEPENSES PREVI'!C143</f>
        <v>0</v>
      </c>
      <c r="C188" s="445" t="s">
        <v>349</v>
      </c>
      <c r="D188" s="443">
        <f>IF('ANXE-1-DEPENSES PREVI'!B143="Frais de restauration","Frais de restauration sur barème",(IF('ANXE-1-DEPENSES PREVI'!B143="Frais de logement","Frais d'hébergement",(IF('ANXE-1-DEPENSES PREVI'!B143="Frais de mission à l'étranger (UE)","Frais de mission à l'étranger (UE)","")))))</f>
      </c>
      <c r="E188" s="445">
        <f>'ANXE-1-DEPENSES PREVI'!F143</f>
        <v>0</v>
      </c>
      <c r="F188" s="434">
        <f>'ANXE-1-DEPENSES PREVI'!D143</f>
        <v>0</v>
      </c>
      <c r="G188" s="445">
        <f>'ANXE-1-DEPENSES PREVI'!E143</f>
      </c>
      <c r="H188" s="445">
        <f>'ANXE-1-DEPENSES PREVI'!G143</f>
        <v>0</v>
      </c>
      <c r="I188" s="454"/>
      <c r="L188" s="444"/>
    </row>
    <row r="189" spans="1:12" ht="15">
      <c r="A189" s="449"/>
      <c r="B189" s="436">
        <f>'ANXE-1-DEPENSES PREVI'!C144</f>
        <v>0</v>
      </c>
      <c r="C189" s="445" t="s">
        <v>350</v>
      </c>
      <c r="D189" s="443">
        <f>IF('ANXE-1-DEPENSES PREVI'!B144="Frais de restauration","Frais de restauration sur barème",(IF('ANXE-1-DEPENSES PREVI'!B144="Frais de logement","Frais d'hébergement",(IF('ANXE-1-DEPENSES PREVI'!B144="Frais de mission à l'étranger (UE)","Frais de mission à l'étranger (UE)","")))))</f>
      </c>
      <c r="E189" s="445">
        <f>'ANXE-1-DEPENSES PREVI'!F144</f>
        <v>0</v>
      </c>
      <c r="F189" s="434">
        <f>'ANXE-1-DEPENSES PREVI'!D144</f>
        <v>0</v>
      </c>
      <c r="G189" s="445">
        <f>'ANXE-1-DEPENSES PREVI'!E144</f>
      </c>
      <c r="H189" s="445">
        <f>'ANXE-1-DEPENSES PREVI'!G144</f>
        <v>0</v>
      </c>
      <c r="I189" s="454"/>
      <c r="L189" s="444"/>
    </row>
    <row r="190" spans="1:12" ht="15">
      <c r="A190" s="449"/>
      <c r="B190" s="436">
        <f>'ANXE-1-DEPENSES PREVI'!C145</f>
        <v>0</v>
      </c>
      <c r="C190" s="445" t="s">
        <v>351</v>
      </c>
      <c r="D190" s="443">
        <f>IF('ANXE-1-DEPENSES PREVI'!B145="Frais de restauration","Frais de restauration sur barème",(IF('ANXE-1-DEPENSES PREVI'!B145="Frais de logement","Frais d'hébergement",(IF('ANXE-1-DEPENSES PREVI'!B145="Frais de mission à l'étranger (UE)","Frais de mission à l'étranger (UE)","")))))</f>
      </c>
      <c r="E190" s="445">
        <f>'ANXE-1-DEPENSES PREVI'!F145</f>
        <v>0</v>
      </c>
      <c r="F190" s="434">
        <f>'ANXE-1-DEPENSES PREVI'!D145</f>
        <v>0</v>
      </c>
      <c r="G190" s="445">
        <f>'ANXE-1-DEPENSES PREVI'!E145</f>
      </c>
      <c r="H190" s="445">
        <f>'ANXE-1-DEPENSES PREVI'!G145</f>
        <v>0</v>
      </c>
      <c r="I190" s="454"/>
      <c r="L190" s="444"/>
    </row>
    <row r="191" spans="1:12" ht="15">
      <c r="A191" s="449"/>
      <c r="B191" s="436">
        <f>'ANXE-1-DEPENSES PREVI'!C146</f>
        <v>0</v>
      </c>
      <c r="C191" s="445" t="s">
        <v>352</v>
      </c>
      <c r="D191" s="443">
        <f>IF('ANXE-1-DEPENSES PREVI'!B146="Frais de restauration","Frais de restauration sur barème",(IF('ANXE-1-DEPENSES PREVI'!B146="Frais de logement","Frais d'hébergement",(IF('ANXE-1-DEPENSES PREVI'!B146="Frais de mission à l'étranger (UE)","Frais de mission à l'étranger (UE)","")))))</f>
      </c>
      <c r="E191" s="445">
        <f>'ANXE-1-DEPENSES PREVI'!F146</f>
        <v>0</v>
      </c>
      <c r="F191" s="434">
        <f>'ANXE-1-DEPENSES PREVI'!D146</f>
        <v>0</v>
      </c>
      <c r="G191" s="445">
        <f>'ANXE-1-DEPENSES PREVI'!E146</f>
      </c>
      <c r="H191" s="445">
        <f>'ANXE-1-DEPENSES PREVI'!G146</f>
        <v>0</v>
      </c>
      <c r="I191" s="454"/>
      <c r="L191" s="444"/>
    </row>
    <row r="192" spans="1:12" ht="15">
      <c r="A192" s="449"/>
      <c r="B192" s="436">
        <f>'ANXE-1-DEPENSES PREVI'!C147</f>
        <v>0</v>
      </c>
      <c r="C192" s="445" t="s">
        <v>353</v>
      </c>
      <c r="D192" s="443">
        <f>IF('ANXE-1-DEPENSES PREVI'!B147="Frais de restauration","Frais de restauration sur barème",(IF('ANXE-1-DEPENSES PREVI'!B147="Frais de logement","Frais d'hébergement",(IF('ANXE-1-DEPENSES PREVI'!B147="Frais de mission à l'étranger (UE)","Frais de mission à l'étranger (UE)","")))))</f>
      </c>
      <c r="E192" s="445">
        <f>'ANXE-1-DEPENSES PREVI'!F147</f>
        <v>0</v>
      </c>
      <c r="F192" s="434">
        <f>'ANXE-1-DEPENSES PREVI'!D147</f>
        <v>0</v>
      </c>
      <c r="G192" s="445">
        <f>'ANXE-1-DEPENSES PREVI'!E147</f>
      </c>
      <c r="H192" s="445">
        <f>'ANXE-1-DEPENSES PREVI'!G147</f>
        <v>0</v>
      </c>
      <c r="I192" s="454"/>
      <c r="L192" s="444"/>
    </row>
    <row r="193" spans="1:12" ht="15">
      <c r="A193" s="449"/>
      <c r="B193" s="436">
        <f>'ANXE-1-DEPENSES PREVI'!C148</f>
        <v>0</v>
      </c>
      <c r="C193" s="445" t="s">
        <v>354</v>
      </c>
      <c r="D193" s="443">
        <f>IF('ANXE-1-DEPENSES PREVI'!B148="Frais de restauration","Frais de restauration sur barème",(IF('ANXE-1-DEPENSES PREVI'!B148="Frais de logement","Frais d'hébergement",(IF('ANXE-1-DEPENSES PREVI'!B148="Frais de mission à l'étranger (UE)","Frais de mission à l'étranger (UE)","")))))</f>
      </c>
      <c r="E193" s="445">
        <f>'ANXE-1-DEPENSES PREVI'!F148</f>
        <v>0</v>
      </c>
      <c r="F193" s="434">
        <f>'ANXE-1-DEPENSES PREVI'!D148</f>
        <v>0</v>
      </c>
      <c r="G193" s="445">
        <f>'ANXE-1-DEPENSES PREVI'!E148</f>
      </c>
      <c r="H193" s="445">
        <f>'ANXE-1-DEPENSES PREVI'!G148</f>
        <v>0</v>
      </c>
      <c r="I193" s="454"/>
      <c r="L193" s="444"/>
    </row>
    <row r="194" spans="1:12" ht="15">
      <c r="A194" s="449"/>
      <c r="B194" s="436">
        <f>'ANXE-1-DEPENSES PREVI'!C149</f>
        <v>0</v>
      </c>
      <c r="C194" s="445" t="s">
        <v>355</v>
      </c>
      <c r="D194" s="443">
        <f>IF('ANXE-1-DEPENSES PREVI'!B149="Frais de restauration","Frais de restauration sur barème",(IF('ANXE-1-DEPENSES PREVI'!B149="Frais de logement","Frais d'hébergement",(IF('ANXE-1-DEPENSES PREVI'!B149="Frais de mission à l'étranger (UE)","Frais de mission à l'étranger (UE)","")))))</f>
      </c>
      <c r="E194" s="445">
        <f>'ANXE-1-DEPENSES PREVI'!F149</f>
        <v>0</v>
      </c>
      <c r="F194" s="434">
        <f>'ANXE-1-DEPENSES PREVI'!D149</f>
        <v>0</v>
      </c>
      <c r="G194" s="445">
        <f>'ANXE-1-DEPENSES PREVI'!E149</f>
      </c>
      <c r="H194" s="445">
        <f>'ANXE-1-DEPENSES PREVI'!G149</f>
        <v>0</v>
      </c>
      <c r="I194" s="454"/>
      <c r="L194" s="444"/>
    </row>
    <row r="195" spans="1:12" ht="15">
      <c r="A195" s="449"/>
      <c r="B195" s="436">
        <f>'ANXE-1-DEPENSES PREVI'!C150</f>
        <v>0</v>
      </c>
      <c r="C195" s="445" t="s">
        <v>356</v>
      </c>
      <c r="D195" s="443">
        <f>IF('ANXE-1-DEPENSES PREVI'!B150="Frais de restauration","Frais de restauration sur barème",(IF('ANXE-1-DEPENSES PREVI'!B150="Frais de logement","Frais d'hébergement",(IF('ANXE-1-DEPENSES PREVI'!B150="Frais de mission à l'étranger (UE)","Frais de mission à l'étranger (UE)","")))))</f>
      </c>
      <c r="E195" s="445">
        <f>'ANXE-1-DEPENSES PREVI'!F150</f>
        <v>0</v>
      </c>
      <c r="F195" s="434">
        <f>'ANXE-1-DEPENSES PREVI'!D150</f>
        <v>0</v>
      </c>
      <c r="G195" s="445">
        <f>'ANXE-1-DEPENSES PREVI'!E150</f>
      </c>
      <c r="H195" s="445">
        <f>'ANXE-1-DEPENSES PREVI'!G150</f>
        <v>0</v>
      </c>
      <c r="I195" s="454"/>
      <c r="L195" s="444"/>
    </row>
    <row r="196" spans="1:12" ht="15">
      <c r="A196" s="449"/>
      <c r="B196" s="436">
        <f>'ANXE-1-DEPENSES PREVI'!C151</f>
        <v>0</v>
      </c>
      <c r="C196" s="445" t="s">
        <v>357</v>
      </c>
      <c r="D196" s="443">
        <f>IF('ANXE-1-DEPENSES PREVI'!B151="Frais de restauration","Frais de restauration sur barème",(IF('ANXE-1-DEPENSES PREVI'!B151="Frais de logement","Frais d'hébergement",(IF('ANXE-1-DEPENSES PREVI'!B151="Frais de mission à l'étranger (UE)","Frais de mission à l'étranger (UE)","")))))</f>
      </c>
      <c r="E196" s="445">
        <f>'ANXE-1-DEPENSES PREVI'!F151</f>
        <v>0</v>
      </c>
      <c r="F196" s="434">
        <f>'ANXE-1-DEPENSES PREVI'!D151</f>
        <v>0</v>
      </c>
      <c r="G196" s="445">
        <f>'ANXE-1-DEPENSES PREVI'!E151</f>
      </c>
      <c r="H196" s="445">
        <f>'ANXE-1-DEPENSES PREVI'!G151</f>
        <v>0</v>
      </c>
      <c r="I196" s="454"/>
      <c r="L196" s="444"/>
    </row>
    <row r="197" spans="1:12" ht="15">
      <c r="A197" s="449"/>
      <c r="B197" s="436">
        <f>'ANXE-1-DEPENSES PREVI'!C152</f>
        <v>0</v>
      </c>
      <c r="C197" s="445" t="s">
        <v>358</v>
      </c>
      <c r="D197" s="443">
        <f>IF('ANXE-1-DEPENSES PREVI'!B152="Frais de restauration","Frais de restauration sur barème",(IF('ANXE-1-DEPENSES PREVI'!B152="Frais de logement","Frais d'hébergement",(IF('ANXE-1-DEPENSES PREVI'!B152="Frais de mission à l'étranger (UE)","Frais de mission à l'étranger (UE)","")))))</f>
      </c>
      <c r="E197" s="445">
        <f>'ANXE-1-DEPENSES PREVI'!F152</f>
        <v>0</v>
      </c>
      <c r="F197" s="434">
        <f>'ANXE-1-DEPENSES PREVI'!D152</f>
        <v>0</v>
      </c>
      <c r="G197" s="445">
        <f>'ANXE-1-DEPENSES PREVI'!E152</f>
      </c>
      <c r="H197" s="445">
        <f>'ANXE-1-DEPENSES PREVI'!G152</f>
        <v>0</v>
      </c>
      <c r="I197" s="454"/>
      <c r="L197" s="444"/>
    </row>
    <row r="198" spans="1:12" ht="15">
      <c r="A198" s="449"/>
      <c r="B198" s="436">
        <f>'ANXE-1-DEPENSES PREVI'!C153</f>
        <v>0</v>
      </c>
      <c r="C198" s="445" t="s">
        <v>359</v>
      </c>
      <c r="D198" s="443">
        <f>IF('ANXE-1-DEPENSES PREVI'!B153="Frais de restauration","Frais de restauration sur barème",(IF('ANXE-1-DEPENSES PREVI'!B153="Frais de logement","Frais d'hébergement",(IF('ANXE-1-DEPENSES PREVI'!B153="Frais de mission à l'étranger (UE)","Frais de mission à l'étranger (UE)","")))))</f>
      </c>
      <c r="E198" s="445">
        <f>'ANXE-1-DEPENSES PREVI'!F153</f>
        <v>0</v>
      </c>
      <c r="F198" s="434">
        <f>'ANXE-1-DEPENSES PREVI'!D153</f>
        <v>0</v>
      </c>
      <c r="G198" s="445">
        <f>'ANXE-1-DEPENSES PREVI'!E153</f>
      </c>
      <c r="H198" s="445">
        <f>'ANXE-1-DEPENSES PREVI'!G153</f>
        <v>0</v>
      </c>
      <c r="I198" s="454"/>
      <c r="L198" s="444"/>
    </row>
    <row r="199" spans="1:12" ht="15">
      <c r="A199" s="449"/>
      <c r="B199" s="436">
        <f>'ANXE-1-DEPENSES PREVI'!C154</f>
        <v>0</v>
      </c>
      <c r="C199" s="445" t="s">
        <v>360</v>
      </c>
      <c r="D199" s="443">
        <f>IF('ANXE-1-DEPENSES PREVI'!B154="Frais de restauration","Frais de restauration sur barème",(IF('ANXE-1-DEPENSES PREVI'!B154="Frais de logement","Frais d'hébergement",(IF('ANXE-1-DEPENSES PREVI'!B154="Frais de mission à l'étranger (UE)","Frais de mission à l'étranger (UE)","")))))</f>
      </c>
      <c r="E199" s="445">
        <f>'ANXE-1-DEPENSES PREVI'!F154</f>
        <v>0</v>
      </c>
      <c r="F199" s="434">
        <f>'ANXE-1-DEPENSES PREVI'!D154</f>
        <v>0</v>
      </c>
      <c r="G199" s="445">
        <f>'ANXE-1-DEPENSES PREVI'!E154</f>
      </c>
      <c r="H199" s="445">
        <f>'ANXE-1-DEPENSES PREVI'!G154</f>
        <v>0</v>
      </c>
      <c r="I199" s="454"/>
      <c r="L199" s="444"/>
    </row>
    <row r="200" spans="1:12" ht="15">
      <c r="A200" s="449"/>
      <c r="B200" s="436">
        <f>'ANXE-1-DEPENSES PREVI'!C155</f>
        <v>0</v>
      </c>
      <c r="C200" s="445" t="s">
        <v>361</v>
      </c>
      <c r="D200" s="443">
        <f>IF('ANXE-1-DEPENSES PREVI'!B155="Frais de restauration","Frais de restauration sur barème",(IF('ANXE-1-DEPENSES PREVI'!B155="Frais de logement","Frais d'hébergement",(IF('ANXE-1-DEPENSES PREVI'!B155="Frais de mission à l'étranger (UE)","Frais de mission à l'étranger (UE)","")))))</f>
      </c>
      <c r="E200" s="445">
        <f>'ANXE-1-DEPENSES PREVI'!F155</f>
        <v>0</v>
      </c>
      <c r="F200" s="434">
        <f>'ANXE-1-DEPENSES PREVI'!D155</f>
        <v>0</v>
      </c>
      <c r="G200" s="445">
        <f>'ANXE-1-DEPENSES PREVI'!E155</f>
      </c>
      <c r="H200" s="445">
        <f>'ANXE-1-DEPENSES PREVI'!G155</f>
        <v>0</v>
      </c>
      <c r="I200" s="454"/>
      <c r="L200" s="444"/>
    </row>
    <row r="201" spans="1:12" ht="15">
      <c r="A201" s="449"/>
      <c r="B201" s="436">
        <f>'ANXE-1-DEPENSES PREVI'!C156</f>
        <v>0</v>
      </c>
      <c r="C201" s="445" t="s">
        <v>362</v>
      </c>
      <c r="D201" s="443">
        <f>IF('ANXE-1-DEPENSES PREVI'!B156="Frais de restauration","Frais de restauration sur barème",(IF('ANXE-1-DEPENSES PREVI'!B156="Frais de logement","Frais d'hébergement",(IF('ANXE-1-DEPENSES PREVI'!B156="Frais de mission à l'étranger (UE)","Frais de mission à l'étranger (UE)","")))))</f>
      </c>
      <c r="E201" s="445">
        <f>'ANXE-1-DEPENSES PREVI'!F156</f>
        <v>0</v>
      </c>
      <c r="F201" s="434">
        <f>'ANXE-1-DEPENSES PREVI'!D156</f>
        <v>0</v>
      </c>
      <c r="G201" s="445">
        <f>'ANXE-1-DEPENSES PREVI'!E156</f>
      </c>
      <c r="H201" s="445">
        <f>'ANXE-1-DEPENSES PREVI'!G156</f>
        <v>0</v>
      </c>
      <c r="I201" s="454"/>
      <c r="L201" s="444"/>
    </row>
    <row r="202" spans="1:12" ht="15">
      <c r="A202" s="449"/>
      <c r="B202" s="436">
        <f>'ANXE-1-DEPENSES PREVI'!C157</f>
        <v>0</v>
      </c>
      <c r="C202" s="445" t="s">
        <v>363</v>
      </c>
      <c r="D202" s="443">
        <f>IF('ANXE-1-DEPENSES PREVI'!B157="Frais de restauration","Frais de restauration sur barème",(IF('ANXE-1-DEPENSES PREVI'!B157="Frais de logement","Frais d'hébergement",(IF('ANXE-1-DEPENSES PREVI'!B157="Frais de mission à l'étranger (UE)","Frais de mission à l'étranger (UE)","")))))</f>
      </c>
      <c r="E202" s="445">
        <f>'ANXE-1-DEPENSES PREVI'!F157</f>
        <v>0</v>
      </c>
      <c r="F202" s="434">
        <f>'ANXE-1-DEPENSES PREVI'!D157</f>
        <v>0</v>
      </c>
      <c r="G202" s="445">
        <f>'ANXE-1-DEPENSES PREVI'!E157</f>
      </c>
      <c r="H202" s="445">
        <f>'ANXE-1-DEPENSES PREVI'!G157</f>
        <v>0</v>
      </c>
      <c r="I202" s="454"/>
      <c r="L202" s="444"/>
    </row>
    <row r="203" spans="1:9" ht="15.75">
      <c r="A203" s="455" t="s">
        <v>379</v>
      </c>
      <c r="B203" s="454"/>
      <c r="C203" s="456"/>
      <c r="D203" s="457"/>
      <c r="E203" s="454"/>
      <c r="F203" s="454"/>
      <c r="G203" s="454"/>
      <c r="H203" s="454"/>
      <c r="I203" s="454"/>
    </row>
    <row r="204" spans="1:9" ht="15" hidden="1">
      <c r="A204" s="453" t="s">
        <v>332</v>
      </c>
      <c r="B204" s="451" t="s">
        <v>365</v>
      </c>
      <c r="C204" s="451" t="s">
        <v>366</v>
      </c>
      <c r="D204" s="458" t="s">
        <v>339</v>
      </c>
      <c r="E204" s="459" t="s">
        <v>367</v>
      </c>
      <c r="F204" s="459" t="s">
        <v>83</v>
      </c>
      <c r="G204" s="459" t="s">
        <v>368</v>
      </c>
      <c r="H204" s="459" t="s">
        <v>369</v>
      </c>
      <c r="I204" s="453" t="s">
        <v>84</v>
      </c>
    </row>
    <row r="205" spans="1:9" ht="15.75">
      <c r="A205" s="455" t="s">
        <v>380</v>
      </c>
      <c r="B205" s="462"/>
      <c r="C205" s="456"/>
      <c r="D205" s="454"/>
      <c r="E205" s="454"/>
      <c r="F205" s="454"/>
      <c r="G205" s="454"/>
      <c r="H205" s="454"/>
      <c r="I205" s="454"/>
    </row>
    <row r="206" spans="1:9" ht="15">
      <c r="A206" s="460" t="s">
        <v>332</v>
      </c>
      <c r="B206" s="461" t="s">
        <v>296</v>
      </c>
      <c r="C206" s="460" t="s">
        <v>334</v>
      </c>
      <c r="D206" s="461" t="s">
        <v>222</v>
      </c>
      <c r="E206" s="454"/>
      <c r="F206" s="454"/>
      <c r="G206" s="454"/>
      <c r="H206" s="454"/>
      <c r="I206" s="454"/>
    </row>
    <row r="207" spans="1:9" ht="15">
      <c r="A207" s="449"/>
      <c r="B207" s="436">
        <f>'ANXE-1-DEPENSES PREVI'!B255</f>
        <v>0</v>
      </c>
      <c r="C207" s="434">
        <f>'ANXE-1-DEPENSES PREVI'!C255</f>
        <v>0</v>
      </c>
      <c r="D207" s="445">
        <f>'ANXE-1-DEPENSES PREVI'!D255</f>
        <v>0</v>
      </c>
      <c r="E207" s="454"/>
      <c r="F207" s="454"/>
      <c r="G207" s="454"/>
      <c r="H207" s="454"/>
      <c r="I207" s="454"/>
    </row>
    <row r="208" spans="1:9" ht="15">
      <c r="A208" s="449"/>
      <c r="B208" s="436">
        <f>'ANXE-1-DEPENSES PREVI'!B256</f>
        <v>0</v>
      </c>
      <c r="C208" s="434">
        <f>'ANXE-1-DEPENSES PREVI'!C256</f>
        <v>0</v>
      </c>
      <c r="D208" s="445">
        <f>'ANXE-1-DEPENSES PREVI'!D256</f>
        <v>0</v>
      </c>
      <c r="E208" s="454"/>
      <c r="F208" s="454"/>
      <c r="G208" s="454"/>
      <c r="H208" s="454"/>
      <c r="I208" s="454"/>
    </row>
    <row r="209" spans="1:9" ht="15">
      <c r="A209" s="449"/>
      <c r="B209" s="436">
        <f>'ANXE-1-DEPENSES PREVI'!B257</f>
        <v>0</v>
      </c>
      <c r="C209" s="434">
        <f>'ANXE-1-DEPENSES PREVI'!C257</f>
        <v>0</v>
      </c>
      <c r="D209" s="445">
        <f>'ANXE-1-DEPENSES PREVI'!D257</f>
        <v>0</v>
      </c>
      <c r="E209" s="454"/>
      <c r="F209" s="454"/>
      <c r="G209" s="454"/>
      <c r="H209" s="454"/>
      <c r="I209" s="454"/>
    </row>
    <row r="210" spans="1:9" ht="15">
      <c r="A210" s="449"/>
      <c r="B210" s="436">
        <f>'ANXE-1-DEPENSES PREVI'!B258</f>
        <v>0</v>
      </c>
      <c r="C210" s="434">
        <f>'ANXE-1-DEPENSES PREVI'!C258</f>
        <v>0</v>
      </c>
      <c r="D210" s="445">
        <f>'ANXE-1-DEPENSES PREVI'!D258</f>
        <v>0</v>
      </c>
      <c r="E210" s="454"/>
      <c r="F210" s="454"/>
      <c r="G210" s="454"/>
      <c r="H210" s="454"/>
      <c r="I210" s="454"/>
    </row>
    <row r="211" spans="1:9" ht="15">
      <c r="A211" s="449"/>
      <c r="B211" s="436">
        <f>'ANXE-1-DEPENSES PREVI'!B259</f>
        <v>0</v>
      </c>
      <c r="C211" s="434">
        <f>'ANXE-1-DEPENSES PREVI'!C259</f>
        <v>0</v>
      </c>
      <c r="D211" s="445">
        <f>'ANXE-1-DEPENSES PREVI'!D259</f>
        <v>0</v>
      </c>
      <c r="E211" s="454"/>
      <c r="F211" s="454"/>
      <c r="G211" s="454"/>
      <c r="H211" s="454"/>
      <c r="I211" s="454"/>
    </row>
    <row r="212" spans="1:9" ht="15">
      <c r="A212" s="449"/>
      <c r="B212" s="436">
        <f>'ANXE-1-DEPENSES PREVI'!B260</f>
        <v>0</v>
      </c>
      <c r="C212" s="434">
        <f>'ANXE-1-DEPENSES PREVI'!C260</f>
        <v>0</v>
      </c>
      <c r="D212" s="445">
        <f>'ANXE-1-DEPENSES PREVI'!D260</f>
        <v>0</v>
      </c>
      <c r="E212" s="454"/>
      <c r="F212" s="454"/>
      <c r="G212" s="454"/>
      <c r="H212" s="454"/>
      <c r="I212" s="454"/>
    </row>
    <row r="213" spans="1:9" ht="15">
      <c r="A213" s="449"/>
      <c r="B213" s="436">
        <f>'ANXE-1-DEPENSES PREVI'!B261</f>
        <v>0</v>
      </c>
      <c r="C213" s="434">
        <f>'ANXE-1-DEPENSES PREVI'!C261</f>
        <v>0</v>
      </c>
      <c r="D213" s="445">
        <f>'ANXE-1-DEPENSES PREVI'!D261</f>
        <v>0</v>
      </c>
      <c r="E213" s="454"/>
      <c r="F213" s="454"/>
      <c r="G213" s="454"/>
      <c r="H213" s="454"/>
      <c r="I213" s="454"/>
    </row>
    <row r="214" spans="1:9" ht="15">
      <c r="A214" s="449"/>
      <c r="B214" s="436">
        <f>'ANXE-1-DEPENSES PREVI'!B262</f>
        <v>0</v>
      </c>
      <c r="C214" s="434">
        <f>'ANXE-1-DEPENSES PREVI'!C262</f>
        <v>0</v>
      </c>
      <c r="D214" s="445">
        <f>'ANXE-1-DEPENSES PREVI'!D262</f>
        <v>0</v>
      </c>
      <c r="E214" s="454"/>
      <c r="F214" s="454"/>
      <c r="G214" s="454"/>
      <c r="H214" s="454"/>
      <c r="I214" s="454"/>
    </row>
    <row r="215" spans="1:9" ht="15">
      <c r="A215" s="449"/>
      <c r="B215" s="436">
        <f>'ANXE-1-DEPENSES PREVI'!B263</f>
        <v>0</v>
      </c>
      <c r="C215" s="434">
        <f>'ANXE-1-DEPENSES PREVI'!C263</f>
        <v>0</v>
      </c>
      <c r="D215" s="445">
        <f>'ANXE-1-DEPENSES PREVI'!D263</f>
        <v>0</v>
      </c>
      <c r="E215" s="454"/>
      <c r="F215" s="454"/>
      <c r="G215" s="454"/>
      <c r="H215" s="454"/>
      <c r="I215" s="454"/>
    </row>
    <row r="216" spans="1:9" ht="15">
      <c r="A216" s="449"/>
      <c r="B216" s="436">
        <f>'ANXE-1-DEPENSES PREVI'!B264</f>
        <v>0</v>
      </c>
      <c r="C216" s="434">
        <f>'ANXE-1-DEPENSES PREVI'!C264</f>
        <v>0</v>
      </c>
      <c r="D216" s="445">
        <f>'ANXE-1-DEPENSES PREVI'!D264</f>
        <v>0</v>
      </c>
      <c r="E216" s="454"/>
      <c r="F216" s="454"/>
      <c r="G216" s="454"/>
      <c r="H216" s="454"/>
      <c r="I216" s="454"/>
    </row>
    <row r="217" spans="1:9" ht="15">
      <c r="A217" s="449"/>
      <c r="B217" s="436">
        <f>'ANXE-1-DEPENSES PREVI'!B265</f>
        <v>0</v>
      </c>
      <c r="C217" s="434">
        <f>'ANXE-1-DEPENSES PREVI'!C265</f>
        <v>0</v>
      </c>
      <c r="D217" s="445">
        <f>'ANXE-1-DEPENSES PREVI'!D265</f>
        <v>0</v>
      </c>
      <c r="E217" s="454"/>
      <c r="F217" s="454"/>
      <c r="G217" s="454"/>
      <c r="H217" s="454"/>
      <c r="I217" s="454"/>
    </row>
    <row r="218" spans="1:9" ht="15">
      <c r="A218" s="449"/>
      <c r="B218" s="436">
        <f>'ANXE-1-DEPENSES PREVI'!B266</f>
        <v>0</v>
      </c>
      <c r="C218" s="434">
        <f>'ANXE-1-DEPENSES PREVI'!C266</f>
        <v>0</v>
      </c>
      <c r="D218" s="445">
        <f>'ANXE-1-DEPENSES PREVI'!D266</f>
        <v>0</v>
      </c>
      <c r="E218" s="454"/>
      <c r="F218" s="454"/>
      <c r="G218" s="454"/>
      <c r="H218" s="454"/>
      <c r="I218" s="454"/>
    </row>
    <row r="219" spans="1:9" ht="15.75" thickBot="1">
      <c r="A219" s="449"/>
      <c r="B219" s="464">
        <f>'ANXE-1-DEPENSES PREVI'!B267</f>
        <v>0</v>
      </c>
      <c r="C219" s="465">
        <f>'ANXE-1-DEPENSES PREVI'!C267</f>
        <v>0</v>
      </c>
      <c r="D219" s="466">
        <f>'ANXE-1-DEPENSES PREVI'!D267</f>
        <v>0</v>
      </c>
      <c r="E219" s="454"/>
      <c r="F219" s="454"/>
      <c r="G219" s="454"/>
      <c r="H219" s="454"/>
      <c r="I219" s="454"/>
    </row>
    <row r="220" spans="1:9" ht="15">
      <c r="A220" s="463"/>
      <c r="B220" s="446">
        <f>'ANXE-1-DEPENSES PREVI'!B274</f>
        <v>0</v>
      </c>
      <c r="C220" s="447">
        <f>'ANXE-1-DEPENSES PREVI'!C274</f>
        <v>0</v>
      </c>
      <c r="D220" s="448">
        <f>'ANXE-1-DEPENSES PREVI'!D274</f>
        <v>0</v>
      </c>
      <c r="E220" s="454"/>
      <c r="F220" s="454"/>
      <c r="G220" s="454"/>
      <c r="H220" s="454"/>
      <c r="I220" s="454"/>
    </row>
    <row r="221" spans="1:9" ht="15">
      <c r="A221" s="449"/>
      <c r="B221" s="446">
        <f>'ANXE-1-DEPENSES PREVI'!B275</f>
        <v>0</v>
      </c>
      <c r="C221" s="447">
        <f>'ANXE-1-DEPENSES PREVI'!C275</f>
        <v>0</v>
      </c>
      <c r="D221" s="448">
        <f>'ANXE-1-DEPENSES PREVI'!D275</f>
        <v>0</v>
      </c>
      <c r="E221" s="454"/>
      <c r="F221" s="454"/>
      <c r="G221" s="454"/>
      <c r="H221" s="454"/>
      <c r="I221" s="454"/>
    </row>
    <row r="222" spans="1:9" ht="15">
      <c r="A222" s="449"/>
      <c r="B222" s="446">
        <f>'ANXE-1-DEPENSES PREVI'!B276</f>
        <v>0</v>
      </c>
      <c r="C222" s="447">
        <f>'ANXE-1-DEPENSES PREVI'!C276</f>
        <v>0</v>
      </c>
      <c r="D222" s="448">
        <f>'ANXE-1-DEPENSES PREVI'!D276</f>
        <v>0</v>
      </c>
      <c r="E222" s="454"/>
      <c r="F222" s="454"/>
      <c r="G222" s="454"/>
      <c r="H222" s="454"/>
      <c r="I222" s="454"/>
    </row>
    <row r="223" spans="1:9" ht="15">
      <c r="A223" s="449"/>
      <c r="B223" s="446">
        <f>'ANXE-1-DEPENSES PREVI'!B277</f>
        <v>0</v>
      </c>
      <c r="C223" s="447">
        <f>'ANXE-1-DEPENSES PREVI'!C277</f>
        <v>0</v>
      </c>
      <c r="D223" s="448">
        <f>'ANXE-1-DEPENSES PREVI'!D277</f>
        <v>0</v>
      </c>
      <c r="E223" s="454"/>
      <c r="F223" s="454"/>
      <c r="G223" s="454"/>
      <c r="H223" s="454"/>
      <c r="I223" s="454"/>
    </row>
    <row r="224" spans="1:9" ht="15">
      <c r="A224" s="449"/>
      <c r="B224" s="446">
        <f>'ANXE-1-DEPENSES PREVI'!B278</f>
        <v>0</v>
      </c>
      <c r="C224" s="447">
        <f>'ANXE-1-DEPENSES PREVI'!C278</f>
        <v>0</v>
      </c>
      <c r="D224" s="448">
        <f>'ANXE-1-DEPENSES PREVI'!D278</f>
        <v>0</v>
      </c>
      <c r="E224" s="454"/>
      <c r="F224" s="454"/>
      <c r="G224" s="454"/>
      <c r="H224" s="454"/>
      <c r="I224" s="454"/>
    </row>
    <row r="225" spans="1:9" ht="15">
      <c r="A225" s="449"/>
      <c r="B225" s="446">
        <f>'ANXE-1-DEPENSES PREVI'!B279</f>
        <v>0</v>
      </c>
      <c r="C225" s="447">
        <f>'ANXE-1-DEPENSES PREVI'!C279</f>
        <v>0</v>
      </c>
      <c r="D225" s="448">
        <f>'ANXE-1-DEPENSES PREVI'!D279</f>
        <v>0</v>
      </c>
      <c r="E225" s="454"/>
      <c r="F225" s="454"/>
      <c r="G225" s="454"/>
      <c r="H225" s="454"/>
      <c r="I225" s="454"/>
    </row>
    <row r="226" spans="1:9" ht="15">
      <c r="A226" s="449"/>
      <c r="B226" s="446">
        <f>'ANXE-1-DEPENSES PREVI'!B280</f>
        <v>0</v>
      </c>
      <c r="C226" s="447">
        <f>'ANXE-1-DEPENSES PREVI'!C280</f>
        <v>0</v>
      </c>
      <c r="D226" s="448">
        <f>'ANXE-1-DEPENSES PREVI'!D280</f>
        <v>0</v>
      </c>
      <c r="E226" s="454"/>
      <c r="F226" s="454"/>
      <c r="G226" s="454"/>
      <c r="H226" s="454"/>
      <c r="I226" s="454"/>
    </row>
    <row r="227" spans="1:9" ht="15">
      <c r="A227" s="449"/>
      <c r="B227" s="446">
        <f>'ANXE-1-DEPENSES PREVI'!B281</f>
        <v>0</v>
      </c>
      <c r="C227" s="447">
        <f>'ANXE-1-DEPENSES PREVI'!C281</f>
        <v>0</v>
      </c>
      <c r="D227" s="448">
        <f>'ANXE-1-DEPENSES PREVI'!D281</f>
        <v>0</v>
      </c>
      <c r="E227" s="454"/>
      <c r="F227" s="454"/>
      <c r="G227" s="454"/>
      <c r="H227" s="454"/>
      <c r="I227" s="454"/>
    </row>
    <row r="228" spans="1:9" ht="15">
      <c r="A228" s="449"/>
      <c r="B228" s="446">
        <f>'ANXE-1-DEPENSES PREVI'!B282</f>
        <v>0</v>
      </c>
      <c r="C228" s="447">
        <f>'ANXE-1-DEPENSES PREVI'!C282</f>
        <v>0</v>
      </c>
      <c r="D228" s="448">
        <f>'ANXE-1-DEPENSES PREVI'!D282</f>
        <v>0</v>
      </c>
      <c r="E228" s="454"/>
      <c r="F228" s="454"/>
      <c r="G228" s="454"/>
      <c r="H228" s="454"/>
      <c r="I228" s="454"/>
    </row>
    <row r="229" spans="1:9" ht="15">
      <c r="A229" s="449"/>
      <c r="B229" s="446">
        <f>'ANXE-1-DEPENSES PREVI'!B283</f>
        <v>0</v>
      </c>
      <c r="C229" s="447">
        <f>'ANXE-1-DEPENSES PREVI'!C283</f>
        <v>0</v>
      </c>
      <c r="D229" s="448">
        <f>'ANXE-1-DEPENSES PREVI'!D283</f>
        <v>0</v>
      </c>
      <c r="E229" s="454"/>
      <c r="F229" s="454"/>
      <c r="G229" s="454"/>
      <c r="H229" s="454"/>
      <c r="I229" s="454"/>
    </row>
    <row r="230" spans="1:9" ht="15">
      <c r="A230" s="449"/>
      <c r="B230" s="446">
        <f>'ANXE-1-DEPENSES PREVI'!B284</f>
        <v>0</v>
      </c>
      <c r="C230" s="447">
        <f>'ANXE-1-DEPENSES PREVI'!C284</f>
        <v>0</v>
      </c>
      <c r="D230" s="448">
        <f>'ANXE-1-DEPENSES PREVI'!D284</f>
        <v>0</v>
      </c>
      <c r="E230" s="454"/>
      <c r="F230" s="454"/>
      <c r="G230" s="454"/>
      <c r="H230" s="454"/>
      <c r="I230" s="454"/>
    </row>
    <row r="231" spans="1:9" ht="15">
      <c r="A231" s="449"/>
      <c r="B231" s="446">
        <f>'ANXE-1-DEPENSES PREVI'!B285</f>
        <v>0</v>
      </c>
      <c r="C231" s="447">
        <f>'ANXE-1-DEPENSES PREVI'!C285</f>
        <v>0</v>
      </c>
      <c r="D231" s="448">
        <f>'ANXE-1-DEPENSES PREVI'!D285</f>
        <v>0</v>
      </c>
      <c r="E231" s="454"/>
      <c r="F231" s="454"/>
      <c r="G231" s="454"/>
      <c r="H231" s="454"/>
      <c r="I231" s="454"/>
    </row>
    <row r="232" spans="1:9" ht="15">
      <c r="A232" s="449"/>
      <c r="B232" s="446">
        <f>'ANXE-1-DEPENSES PREVI'!B286</f>
        <v>0</v>
      </c>
      <c r="C232" s="447">
        <f>'ANXE-1-DEPENSES PREVI'!C286</f>
        <v>0</v>
      </c>
      <c r="D232" s="448">
        <f>'ANXE-1-DEPENSES PREVI'!D286</f>
        <v>0</v>
      </c>
      <c r="E232" s="454"/>
      <c r="F232" s="454"/>
      <c r="G232" s="454"/>
      <c r="H232" s="454"/>
      <c r="I232" s="454"/>
    </row>
    <row r="233" spans="1:9" ht="15">
      <c r="A233" s="454"/>
      <c r="B233" s="454"/>
      <c r="C233" s="454"/>
      <c r="D233" s="454"/>
      <c r="E233" s="454"/>
      <c r="F233" s="454"/>
      <c r="G233" s="454"/>
      <c r="H233" s="454"/>
      <c r="I233" s="454"/>
    </row>
  </sheetData>
  <sheetProtection formatCells="0" formatColumns="0" formatRows="0" insertColumns="0" insertRows="0" insertHyperlinks="0" deleteColumns="0" deleteRows="0" sort="0" autoFilter="0" pivotTables="0"/>
  <mergeCells count="3">
    <mergeCell ref="C7:D7"/>
    <mergeCell ref="B6:D6"/>
    <mergeCell ref="A34:I34"/>
  </mergeCells>
  <conditionalFormatting sqref="C163:C202 C79:C117 C37:C76 C120:C159 C207:C232">
    <cfRule type="expression" priority="1" dxfId="11" stopIfTrue="1">
      <formula>B37&lt;&gt;0</formula>
    </cfRule>
  </conditionalFormatting>
  <conditionalFormatting sqref="D79:D117 D37:D76 D120:D159 D163:D202 D207:D232">
    <cfRule type="expression" priority="2" dxfId="11" stopIfTrue="1">
      <formula>B37&lt;&gt;0</formula>
    </cfRule>
  </conditionalFormatting>
  <conditionalFormatting sqref="E79:E117 E37:E76 E120:E159 E163:E202">
    <cfRule type="expression" priority="3" dxfId="11" stopIfTrue="1">
      <formula>B37&lt;&gt;0</formula>
    </cfRule>
  </conditionalFormatting>
  <conditionalFormatting sqref="F120:F159 F79:F117 F37:F76 F163:F202">
    <cfRule type="expression" priority="4" dxfId="11" stopIfTrue="1">
      <formula>B37&lt;&gt;0</formula>
    </cfRule>
  </conditionalFormatting>
  <conditionalFormatting sqref="G120:G159 G79:G117 G37:G76 G163:G202">
    <cfRule type="expression" priority="5" dxfId="11" stopIfTrue="1">
      <formula>B37&lt;&gt;0</formula>
    </cfRule>
  </conditionalFormatting>
  <conditionalFormatting sqref="H79:H117 H37:H76 H163:H202">
    <cfRule type="expression" priority="6" dxfId="11" stopIfTrue="1">
      <formula>B37&lt;&gt;0</formula>
    </cfRule>
  </conditionalFormatting>
  <conditionalFormatting sqref="I37:I76 I79:I117">
    <cfRule type="expression" priority="7" dxfId="11" stopIfTrue="1">
      <formula>B37&lt;&gt;0</formula>
    </cfRule>
  </conditionalFormatting>
  <conditionalFormatting sqref="A37:A76 A79:A117 A163:A202 A207:A232">
    <cfRule type="expression" priority="8" dxfId="12" stopIfTrue="1">
      <formula>B37&lt;&gt;0</formula>
    </cfRule>
  </conditionalFormatting>
  <conditionalFormatting sqref="A120:A159">
    <cfRule type="expression" priority="9" dxfId="11" stopIfTrue="1">
      <formula>B120&lt;&gt;0</formula>
    </cfRule>
  </conditionalFormatting>
  <conditionalFormatting sqref="B163:B202 B79:B117 B37:B76 B207:B232">
    <cfRule type="cellIs" priority="10" dxfId="12" operator="notEqual" stopIfTrue="1">
      <formula>0</formula>
    </cfRule>
  </conditionalFormatting>
  <conditionalFormatting sqref="B120:B159">
    <cfRule type="cellIs" priority="11" dxfId="11" operator="notEqual" stopIfTrue="1">
      <formula>0</formula>
    </cfRule>
  </conditionalFormatting>
  <printOptions/>
  <pageMargins left="0.2362204724409449" right="0.2362204724409449" top="0.7480314960629921" bottom="0.7480314960629921" header="0.31496062992125984" footer="0.31496062992125984"/>
  <pageSetup fitToHeight="2" fitToWidth="1" horizontalDpi="600" verticalDpi="600" orientation="portrait" paperSize="9" scale="27" r:id="rId1"/>
  <headerFooter alignWithMargins="0">
    <oddFooter>&amp;L&amp;"Calibri,Italique"&amp;8Annexes techniques - Mesure 51.1.b,c et d&amp;R&amp;"Calibri,Italique"&amp;8V1 janvier 2017</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2017-01-27T09:17:28Z</cp:lastPrinted>
  <dcterms:created xsi:type="dcterms:W3CDTF">2015-01-19T16:29:54Z</dcterms:created>
  <dcterms:modified xsi:type="dcterms:W3CDTF">2017-04-13T12:16:16Z</dcterms:modified>
  <cp:category/>
  <cp:version/>
  <cp:contentType/>
  <cp:contentStatus/>
</cp:coreProperties>
</file>