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771" activeTab="0"/>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Contrôles" sheetId="9" state="hidden" r:id="rId9"/>
    <sheet name="Référentiels" sheetId="10" state="hidden" r:id="rId10"/>
  </sheets>
  <externalReferences>
    <externalReference r:id="rId13"/>
    <externalReference r:id="rId14"/>
  </externalReferences>
  <definedNames>
    <definedName name="_xlfn.IFERROR" hidden="1">#NAME?</definedName>
    <definedName name="_xlfn_IFERROR">NA()</definedName>
    <definedName name="Code_Sites_Dossier" localSheetId="3">'ANXE-3-AIDES-PUBLIQUES'!#REF!</definedName>
    <definedName name="Code_Sites_Dossier" localSheetId="4">'[2]ANXE-5-PIECES_COMPLEMENTAIRES'!#REF!</definedName>
    <definedName name="Code_Sites_Dossier" localSheetId="5">'ANXE-5-PIECES_COMPLEMENTAIR'!#REF!</definedName>
    <definedName name="Code_Sites_Dossier" localSheetId="0">#REF!</definedName>
    <definedName name="Code_Sites_Dossier">#REF!</definedName>
    <definedName name="Financeurs" localSheetId="3">'ANXE-3-AIDES-PUBLIQUES'!#REF!</definedName>
    <definedName name="Financeurs" localSheetId="4">'[2]ANXE-5-PIECES_COMPLEMENTAIRES'!#REF!</definedName>
    <definedName name="Financeurs" localSheetId="5">'ANXE-5-PIECES_COMPLEMENTAIR'!#REF!</definedName>
    <definedName name="Financeurs" localSheetId="0">#REF!</definedName>
    <definedName name="Financeurs">#REF!</definedName>
    <definedName name="_xlnm.Print_Titles" localSheetId="4">'ANXE-4-INDICATEURS'!$5:$11</definedName>
    <definedName name="_xlnm.Print_Titles" localSheetId="5">'ANXE-5-PIECES_COMPLEMENTAIR'!$5:$11</definedName>
    <definedName name="_xlnm.Print_Titles" localSheetId="6">'ANXE-6-INFO-ENTREP-GROUPE'!$5:$11</definedName>
    <definedName name="_xlnm.Print_Titles" localSheetId="7">'ANXE-7-DESCRIPTIF DE L''OP'!$5:$11</definedName>
    <definedName name="_xlnm.Print_Titles" localSheetId="0">'NOTICE'!$6:$11</definedName>
    <definedName name="Liste1" localSheetId="3">'ANXE-3-AIDES-PUBLIQUES'!#REF!</definedName>
    <definedName name="Liste1" localSheetId="4">'[2]ANXE-5-PIECES_COMPLEMENTAIRES'!#REF!</definedName>
    <definedName name="Liste1" localSheetId="5">'ANXE-5-PIECES_COMPLEMENTAIR'!#REF!</definedName>
    <definedName name="Liste1" localSheetId="0">#REF!</definedName>
    <definedName name="Liste1">#REF!</definedName>
    <definedName name="Liste2" localSheetId="3">'ANXE-3-AIDES-PUBLIQUES'!#REF!</definedName>
    <definedName name="Liste2" localSheetId="4">'[2]ANXE-5-PIECES_COMPLEMENTAIRES'!#REF!</definedName>
    <definedName name="Liste2" localSheetId="5">'ANXE-5-PIECES_COMPLEMENTAIR'!#REF!</definedName>
    <definedName name="Liste2" localSheetId="0">#REF!</definedName>
    <definedName name="Liste2">#REF!</definedName>
    <definedName name="Missions" localSheetId="3">'ANXE-3-AIDES-PUBLIQUES'!#REF!</definedName>
    <definedName name="Missions" localSheetId="4">'[2]ANXE-5-PIECES_COMPLEMENTAIRES'!#REF!</definedName>
    <definedName name="Missions" localSheetId="5">'ANXE-5-PIECES_COMPLEMENTAIR'!#REF!</definedName>
    <definedName name="Missions" localSheetId="0">#REF!</definedName>
    <definedName name="Missions">#REF!</definedName>
    <definedName name="Modalité" localSheetId="3">'ANXE-3-AIDES-PUBLIQUES'!#REF!</definedName>
    <definedName name="Modalité" localSheetId="4">'[2]ANXE-5-PIECES_COMPLEMENTAIRES'!#REF!</definedName>
    <definedName name="Modalité" localSheetId="5">'ANXE-5-PIECES_COMPLEMENTAIR'!#REF!</definedName>
    <definedName name="Modalité" localSheetId="0">#REF!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5">'ANXE-5-PIECES_COMPLEMENTAIR'!#REF!</definedName>
    <definedName name="Poste" localSheetId="0">#REF!</definedName>
    <definedName name="Poste">#REF!</definedName>
    <definedName name="Régions" localSheetId="3">'ANXE-3-AIDES-PUBLIQUES'!#REF!</definedName>
    <definedName name="Régions" localSheetId="4">'[2]ANXE-5-PIECES_COMPLEMENTAIRES'!#REF!</definedName>
    <definedName name="Régions" localSheetId="5">'ANXE-5-PIECES_COMPLEMENTAIR'!#REF!</definedName>
    <definedName name="Régions" localSheetId="0">#REF!</definedName>
    <definedName name="Régions">#REF!</definedName>
    <definedName name="Statut_Juridique" localSheetId="3">'ANXE-3-AIDES-PUBLIQUES'!#REF!</definedName>
    <definedName name="Statut_Juridique" localSheetId="4">'[2]ANXE-5-PIECES_COMPLEMENTAIRES'!#REF!</definedName>
    <definedName name="Statut_Juridique" localSheetId="5">'ANXE-5-PIECES_COMPLEMENTAIR'!#REF!</definedName>
    <definedName name="Statut_Juridique" localSheetId="0">#REF!</definedName>
    <definedName name="Statut_Juridique">#REF!</definedName>
    <definedName name="Unité" localSheetId="3">'ANXE-3-AIDES-PUBLIQUES'!#REF!</definedName>
    <definedName name="Unité" localSheetId="4">'[2]ANXE-5-PIECES_COMPLEMENTAIRES'!#REF!</definedName>
    <definedName name="Unité" localSheetId="5">'ANXE-5-PIECES_COMPLEMENTAIR'!#REF!</definedName>
    <definedName name="Unité" localSheetId="0">#REF!</definedName>
    <definedName name="Unité">#REF!</definedName>
    <definedName name="_xlnm.Print_Area" localSheetId="1">'ANXE-1-DEPENSES PREVI'!$B$1:$H$350</definedName>
    <definedName name="_xlnm.Print_Area" localSheetId="2">'ANXE-2-RESSOURCES PREVI'!$B$1:$H$148</definedName>
    <definedName name="_xlnm.Print_Area" localSheetId="3">'ANXE-3-AIDES-PUBLIQUES'!$A$1:$I$47</definedName>
    <definedName name="_xlnm.Print_Area" localSheetId="4">'ANXE-4-INDICATEURS'!$B$1:$H$45</definedName>
    <definedName name="_xlnm.Print_Area" localSheetId="5">'ANXE-5-PIECES_COMPLEMENTAIR'!$B$1:$F$22</definedName>
    <definedName name="_xlnm.Print_Area" localSheetId="6">'ANXE-6-INFO-ENTREP-GROUPE'!$B$1:$I$26</definedName>
    <definedName name="_xlnm.Print_Area" localSheetId="7">'ANXE-7-DESCRIPTIF DE L''OP'!$B$1:$D$42</definedName>
    <definedName name="_xlnm.Print_Area" localSheetId="0">'NOTICE'!$A$1:$I$31</definedName>
  </definedNames>
  <calcPr fullCalcOnLoad="1"/>
</workbook>
</file>

<file path=xl/sharedStrings.xml><?xml version="1.0" encoding="utf-8"?>
<sst xmlns="http://schemas.openxmlformats.org/spreadsheetml/2006/main" count="801" uniqueCount="326">
  <si>
    <t>Identification du demandeur</t>
  </si>
  <si>
    <t>Nature installation</t>
  </si>
  <si>
    <t>Type installation</t>
  </si>
  <si>
    <t>Zonage</t>
  </si>
  <si>
    <t>Liste choix 1</t>
  </si>
  <si>
    <t>Liste choix 2</t>
  </si>
  <si>
    <t>Modalité intervention</t>
  </si>
  <si>
    <t>Ref OTEX</t>
  </si>
  <si>
    <t>Individuelle</t>
  </si>
  <si>
    <t>Oui</t>
  </si>
  <si>
    <t>Cofinancé</t>
  </si>
  <si>
    <t>Autre viticulture</t>
  </si>
  <si>
    <t>Sociétaire</t>
  </si>
  <si>
    <t>Défavorisée</t>
  </si>
  <si>
    <t>Non</t>
  </si>
  <si>
    <t>National</t>
  </si>
  <si>
    <t>Autres associations</t>
  </si>
  <si>
    <t>Montagne</t>
  </si>
  <si>
    <t>SO</t>
  </si>
  <si>
    <t>Autres Granivores</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</si>
  <si>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</si>
  <si>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</si>
  <si>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</si>
  <si>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</si>
  <si>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</si>
  <si>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</si>
  <si>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</si>
  <si>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</si>
  <si>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</si>
  <si>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</si>
  <si>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</si>
  <si>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</si>
  <si>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</si>
  <si>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</si>
  <si>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</si>
  <si>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</si>
  <si>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</si>
  <si>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</si>
  <si>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</si>
  <si>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</si>
  <si>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Plaine</t>
  </si>
  <si>
    <t>Stade contrôle Modulation</t>
  </si>
  <si>
    <t>Demande d'aide</t>
  </si>
  <si>
    <t>Première demande de paiement (DP1)</t>
  </si>
  <si>
    <t>Dernière demande de paiement (DDP)</t>
  </si>
  <si>
    <t>Etat sélection</t>
  </si>
  <si>
    <t>Top up</t>
  </si>
  <si>
    <t>Retenu</t>
  </si>
  <si>
    <t>Non retenu</t>
  </si>
  <si>
    <t>ITP</t>
  </si>
  <si>
    <t>ITS</t>
  </si>
  <si>
    <t>IP</t>
  </si>
  <si>
    <t>Nom du financeur</t>
  </si>
  <si>
    <t>Année N-1</t>
  </si>
  <si>
    <t>Année N-2</t>
  </si>
  <si>
    <t>Année N-3</t>
  </si>
  <si>
    <t>Montant obtenu</t>
  </si>
  <si>
    <t>AUTOFINANCEMENT</t>
  </si>
  <si>
    <t xml:space="preserve"> </t>
  </si>
  <si>
    <t xml:space="preserve">Nom du groupe auquel appartient l'entreprise </t>
  </si>
  <si>
    <t>31/12/N-1</t>
  </si>
  <si>
    <t>31/12/N-2</t>
  </si>
  <si>
    <t>31/12/N-3</t>
  </si>
  <si>
    <t xml:space="preserve">Chiffre d'affaires (en €) </t>
  </si>
  <si>
    <t>Excédent brut d'exploitation (en €)</t>
  </si>
  <si>
    <t>Résultat d'exploitation (en €)</t>
  </si>
  <si>
    <t xml:space="preserve">Résultat net (en €) </t>
  </si>
  <si>
    <t>ANNEXE 5 : Pièces complémentaires</t>
  </si>
  <si>
    <t xml:space="preserve">TOTAL </t>
  </si>
  <si>
    <t>Description de la dépense</t>
  </si>
  <si>
    <t>Identifiant du justificatif</t>
  </si>
  <si>
    <t>Quantité</t>
  </si>
  <si>
    <t>Information sur le justificatif joint et qui permet de l'identifier (ex: N° de devis )</t>
  </si>
  <si>
    <t>Description de l'intervention</t>
  </si>
  <si>
    <t>Temps de travail sur l'opération</t>
  </si>
  <si>
    <t>Unité</t>
  </si>
  <si>
    <t>Montant présenté</t>
  </si>
  <si>
    <t xml:space="preserve">Montant de la dépense de rémunération pour l'intervention </t>
  </si>
  <si>
    <t>Quantité de l'intervention</t>
  </si>
  <si>
    <t xml:space="preserve">Valeur barème </t>
  </si>
  <si>
    <t xml:space="preserve">Dénomination du fournisseur </t>
  </si>
  <si>
    <t xml:space="preserve">Nom de l'entreprise, de la structure émétrice du devis </t>
  </si>
  <si>
    <t xml:space="preserve">Montant de la dépense selon le barème </t>
  </si>
  <si>
    <t>Poste de dépense</t>
  </si>
  <si>
    <t>Identification de l'opération</t>
  </si>
  <si>
    <t>Frais directement liés à l'opération</t>
  </si>
  <si>
    <t>Trajet en train, trajet en avion, …</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</si>
  <si>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</si>
  <si>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</si>
  <si>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</si>
  <si>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</si>
  <si>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</si>
  <si>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</si>
  <si>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</si>
  <si>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</si>
  <si>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</si>
  <si>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</si>
  <si>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</si>
  <si>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</si>
  <si>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</si>
  <si>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OUI</t>
  </si>
  <si>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</si>
  <si>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</si>
  <si>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</si>
  <si>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</si>
  <si>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</si>
  <si>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</si>
  <si>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</si>
  <si>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 xml:space="preserve">L'entreprise appartient à un groupe </t>
  </si>
  <si>
    <t>TOTAL DEPENSES PREVISIONNELLES PRESENTEES</t>
  </si>
  <si>
    <t>Nature de la dépense précisée</t>
  </si>
  <si>
    <t xml:space="preserve">Montant de dépenses prévisionnelles </t>
  </si>
  <si>
    <t xml:space="preserve">Descriptif technique de l'opération </t>
  </si>
  <si>
    <t>Si l'opération se déroule sur plusieurs sites, précisez les zones concernées</t>
  </si>
  <si>
    <t>Localisation géographique de l'opération</t>
  </si>
  <si>
    <t>Original / Copie</t>
  </si>
  <si>
    <t>Sans objet</t>
  </si>
  <si>
    <t>Coût horaire</t>
  </si>
  <si>
    <t>Montant du coût horaire utilisé - voir notice</t>
  </si>
  <si>
    <r>
      <t>Dépenses d'investissement et de services</t>
    </r>
    <r>
      <rPr>
        <sz val="12"/>
        <rFont val="Arial"/>
        <family val="2"/>
      </rPr>
      <t xml:space="preserve"> (sur devis)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</si>
  <si>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</si>
  <si>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</si>
  <si>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Objectifs stratégiques et opérationnels de l'opération (et public cible le cas échéant)</t>
  </si>
  <si>
    <t>TOTAL :</t>
  </si>
  <si>
    <r>
      <t xml:space="preserve">Eléments comptables du groupe au
</t>
    </r>
    <r>
      <rPr>
        <i/>
        <sz val="9"/>
        <color indexed="55"/>
        <rFont val="Arial"/>
        <family val="2"/>
      </rPr>
      <t>(format : JJ/MM/AA)</t>
    </r>
  </si>
  <si>
    <t>ANNEXE 7 : Descriptif de l'opération</t>
  </si>
  <si>
    <t>Total ressources privées</t>
  </si>
  <si>
    <t>ANNEXE 6 : Informations complémentaires sur le demandeur : Groupe de l'entreprise</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</si>
  <si>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</si>
  <si>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</si>
  <si>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</si>
  <si>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</si>
  <si>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</si>
  <si>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</si>
  <si>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</si>
  <si>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</si>
  <si>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</si>
  <si>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</si>
  <si>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</si>
  <si>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r>
      <t>Frais de déplacement</t>
    </r>
    <r>
      <rPr>
        <sz val="12"/>
        <rFont val="Arial"/>
        <family val="2"/>
      </rPr>
      <t xml:space="preserve"> (sur frais réels)  </t>
    </r>
  </si>
  <si>
    <t>Catégorie de salariés</t>
  </si>
  <si>
    <t>Nature du travail à réaliser sur l'opération (ex: animation, gestion…etc.)</t>
  </si>
  <si>
    <t>Pour les salariés du secteur privé et des entreprises publiques, précisez la catégorie professionnelle</t>
  </si>
  <si>
    <t xml:space="preserve">Capitaux propres (en €) </t>
  </si>
  <si>
    <t xml:space="preserve">Dettes financières (en €) </t>
  </si>
  <si>
    <t xml:space="preserve">Trésorerie (en €) </t>
  </si>
  <si>
    <t xml:space="preserve">Total du bilan (en €) </t>
  </si>
  <si>
    <t xml:space="preserve">Nombre d'ETP ou effectifs salariés du groupe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</si>
  <si>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</si>
  <si>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</si>
  <si>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</si>
  <si>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</si>
  <si>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</si>
  <si>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</si>
  <si>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t>APPORTS EN NATURE</t>
  </si>
  <si>
    <t>Descriptif de l'apport en nature</t>
  </si>
  <si>
    <t xml:space="preserve">Montant déclaré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</si>
  <si>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</si>
  <si>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</si>
  <si>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</si>
  <si>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</si>
  <si>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Contributions en nature "Bénévolat"</t>
  </si>
  <si>
    <t xml:space="preserve">Description de la contribution </t>
  </si>
  <si>
    <t xml:space="preserve">Temps de travail sur l'opération </t>
  </si>
  <si>
    <t xml:space="preserve">Unité </t>
  </si>
  <si>
    <t xml:space="preserve">Coût unitaire </t>
  </si>
  <si>
    <t>Nature du travail (ex: animation, gestion…)</t>
  </si>
  <si>
    <t>Temps prévu pour une contribution donnée (nombre de jours ou nombre d'heures)</t>
  </si>
  <si>
    <t>Unité à associer au temps de travail (jours ou heures)</t>
  </si>
  <si>
    <t>Montant unitaire de la valeur de contribution
(€/h ou €/j)</t>
  </si>
  <si>
    <t>Montant de la contribution 
(temps de travail x coût unitaire)</t>
  </si>
  <si>
    <t>Contributions en nature "Biens et services"</t>
  </si>
  <si>
    <t>Type de bien (salle, terrain, mobiliers,…) ou de service (activité professionnelle…)</t>
  </si>
  <si>
    <t xml:space="preserve">Quantité de la contribution </t>
  </si>
  <si>
    <t>Unité à associer à la quantité (ex: jours, heures)</t>
  </si>
  <si>
    <t>Montant de la contribution</t>
  </si>
  <si>
    <t>Recettes générées par l'opération au cours de sa mise en œuvre</t>
  </si>
  <si>
    <t>Recettes à déduire lorsque le montant total des dépenses éligibles est supérieur à 50 000 €</t>
  </si>
  <si>
    <t xml:space="preserve">Descriptif de la recette </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</si>
  <si>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</si>
  <si>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</si>
  <si>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</si>
  <si>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</si>
  <si>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</si>
  <si>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r>
      <t>Frais de personnels directement liés à l'opération</t>
    </r>
    <r>
      <rPr>
        <sz val="12"/>
        <rFont val="Arial"/>
        <family val="2"/>
      </rPr>
      <t xml:space="preserve"> (dépenses de rémunération sur coût horaire)</t>
    </r>
  </si>
  <si>
    <r>
      <t>Dépenses indirectes liées à l'opération</t>
    </r>
    <r>
      <rPr>
        <sz val="12"/>
        <rFont val="Arial"/>
        <family val="2"/>
      </rPr>
      <t xml:space="preserve"> (dépenses déterminées sur une base forfaitaire proratisée)</t>
    </r>
    <r>
      <rPr>
        <b/>
        <sz val="12"/>
        <rFont val="Arial"/>
        <family val="2"/>
      </rPr>
      <t xml:space="preserve">
</t>
    </r>
  </si>
  <si>
    <r>
      <t>Frais de restauration et d'hébergement</t>
    </r>
    <r>
      <rPr>
        <sz val="12"/>
        <rFont val="Arial"/>
        <family val="2"/>
      </rPr>
      <t xml:space="preserve"> (sur une base forfaitaire)  </t>
    </r>
  </si>
  <si>
    <r>
      <t>Frais de déplacement</t>
    </r>
    <r>
      <rPr>
        <sz val="12"/>
        <rFont val="Arial"/>
        <family val="2"/>
      </rPr>
      <t xml:space="preserve"> (sur barème)  </t>
    </r>
  </si>
  <si>
    <t>Montant unitaire associé - voir notice</t>
  </si>
  <si>
    <t>Valeur forfait</t>
  </si>
  <si>
    <t>Déplacement en voiture</t>
  </si>
  <si>
    <t>Si vous récupérez totalement la TVA sur cette dépense.</t>
  </si>
  <si>
    <t>Temps de travail prévu sur l'intervention 
(nombre d'heures) - voir notice</t>
  </si>
  <si>
    <t xml:space="preserve">Si vous ne récupérez pas  la TVA sur cette dépense ou si vous la récupérez partiellement </t>
  </si>
  <si>
    <t>Cas général (le demandeur est une entreprise répondant à la définition de PME</t>
  </si>
  <si>
    <t xml:space="preserve"> intérêt collectif
 bénéficiaire collectif
 caractéristiques innovantes</t>
  </si>
  <si>
    <t>L'opération satisfait l’ensemble des conditions suivantes :</t>
  </si>
  <si>
    <t>Cas particuliers :</t>
  </si>
  <si>
    <t xml:space="preserve">Le demandeur est une entreprise qui ne répond pas à la définition de PME </t>
  </si>
  <si>
    <t>Le demandeur est une organisation de pêcheurs (ou autres bénéficiaires de projets collectifs)</t>
  </si>
  <si>
    <t>Le demandeur est une organisation de producteurs, une association d’organisations de producteurs ou d’organisations 
interprofessionnelles reconnues au titre de l’organisation commune des marchés</t>
  </si>
  <si>
    <t xml:space="preserve">Le demandeur est un organisme de droit public au sens de la directive 2014/24/UE ou une entreprise chargée de la gestion de services d’intérêt économique général </t>
  </si>
  <si>
    <t>L'opération se situe dans une région ultra-périphérique (et le demandeur n'est pas une entreprise ne répondant pas à la définition de PME)</t>
  </si>
  <si>
    <r>
      <t xml:space="preserve">Montant présenté TVA
</t>
    </r>
    <r>
      <rPr>
        <sz val="10"/>
        <color indexed="9"/>
        <rFont val="Arial"/>
        <family val="2"/>
      </rPr>
      <t>(TVA non récupérée)</t>
    </r>
  </si>
  <si>
    <t>Montant présenté HT</t>
  </si>
  <si>
    <t xml:space="preserve">Montant présenté HT </t>
  </si>
  <si>
    <t>Montant HT présenté</t>
  </si>
  <si>
    <t>Description du trajet</t>
  </si>
  <si>
    <t>Nombre de trajets</t>
  </si>
  <si>
    <t>Information permettant d'identifier le justificatif: devis, capture écran d'un site de commande de vol/SNCF</t>
  </si>
  <si>
    <t>Si vous récupérez totalement la TVA sur cette dépense</t>
  </si>
  <si>
    <t>Montant de la dépense selon le forfait</t>
  </si>
  <si>
    <t>Montant unitaire de la valeur de contribution</t>
  </si>
  <si>
    <t>Montant unitaire associé au barème - voir notice</t>
  </si>
  <si>
    <t>Nombre de kilomètres par trajet</t>
  </si>
  <si>
    <t>Distance parcourue</t>
  </si>
  <si>
    <t>Restauration : nombre de repas
Logement : nombre de nuités</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</si>
  <si>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</si>
  <si>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</si>
  <si>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</si>
  <si>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</si>
  <si>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L'ETAT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</si>
  <si>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</si>
  <si>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</si>
  <si>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</si>
  <si>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</si>
  <si>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</si>
  <si>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</si>
  <si>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</si>
  <si>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</si>
  <si>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</si>
  <si>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</si>
  <si>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</si>
  <si>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</si>
  <si>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t>apports en nature :</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</si>
  <si>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</si>
  <si>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</si>
  <si>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Etat :</t>
  </si>
  <si>
    <t>Part Région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</si>
  <si>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</si>
  <si>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</si>
  <si>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</si>
  <si>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</si>
  <si>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</si>
  <si>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</si>
  <si>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</si>
  <si>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</si>
  <si>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</si>
  <si>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</si>
  <si>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</si>
  <si>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</si>
  <si>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</si>
  <si>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</si>
  <si>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</si>
  <si>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</si>
  <si>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</si>
  <si>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</si>
  <si>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</si>
  <si>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</si>
  <si>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</si>
  <si>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Le demandeur est une collectivité territoriale concernée par l'application de l'article L1111-9 du CGCT</t>
  </si>
  <si>
    <t>Mesure n°43 - Ports de pêche, sites de débarquement, halles de criée et abris</t>
  </si>
  <si>
    <t>Veuillez renseigner l'ensemble des aides publiques obtenues relatives à toutes opérations liées à des investissements dans les ports de pêche, sites de débarquement, halles de crée et abris</t>
  </si>
  <si>
    <t>Articles 43.1 et 43.3 (qualité, contrôle et traçabilité des produits / sécurité des pêcheurs)</t>
  </si>
  <si>
    <t>Articles 43.2 (facilitation du respect de l'obligation de débarquement)</t>
  </si>
  <si>
    <t>Variation du nombre d'accidents et de blessures liés au travail</t>
  </si>
  <si>
    <t>Variation du pourcentage des blessures et accidents liés au travail par rapport au nombre total de pêcheurs</t>
  </si>
  <si>
    <t>nombre</t>
  </si>
  <si>
    <t>%</t>
  </si>
  <si>
    <t>Indication établissant si l'opération porte sur la pêche en mer, sur la pêche en eaux intérieures ou une combinaison des deux.</t>
  </si>
  <si>
    <t>Catégorie des investissement</t>
  </si>
  <si>
    <t>Type d'investissement</t>
  </si>
  <si>
    <t>Nombre de pêcheurs bénéficiant de l'opération</t>
  </si>
  <si>
    <t>Nombre d'autres usagers du port ou d'autres travailleurs bénéficiant de l'opération</t>
  </si>
  <si>
    <t>Pêche en mer</t>
  </si>
  <si>
    <t>Pêche en eaux intérieures</t>
  </si>
  <si>
    <t>Combinaison des deux</t>
  </si>
  <si>
    <t>Ports de pêche</t>
  </si>
  <si>
    <t>Sites de débarquement</t>
  </si>
  <si>
    <t>Halles de criée</t>
  </si>
  <si>
    <t>Abris</t>
  </si>
  <si>
    <t>Qualité</t>
  </si>
  <si>
    <t>Contrôle et traçabilité</t>
  </si>
  <si>
    <t>Efficacité énergétique</t>
  </si>
  <si>
    <t>Protection environnementale</t>
  </si>
  <si>
    <t>Sécurité et conditions de travail</t>
  </si>
  <si>
    <t>original</t>
  </si>
  <si>
    <t>copie</t>
  </si>
  <si>
    <t>Données aditionnelles demandées</t>
  </si>
  <si>
    <t>Équipements, matériels permettant la prévision des apports</t>
  </si>
  <si>
    <t>Équipements mutualisés de logistiques et de mise en réseau d'informations entre les ports</t>
  </si>
  <si>
    <t>Équipements améliorant le tri (en termes de qualité et de rapidité) et démarches favorisant l'harmonisation des pratiques entre halles à marée</t>
  </si>
  <si>
    <t>Infrastructures, aménagements de locaux équipements et matériels de manutention pour faciliter les opérations de débarquement et en réduire la durée.</t>
  </si>
  <si>
    <t>Aménagements de locaux, équipements et matériels pour l'enregistrement des captures au débarquement, leur pesée (dont système informatique et logiciel), la diffusion de l'information et la mise en œuvre de la  traçabilité des captures commerciales</t>
  </si>
  <si>
    <t>Aménagements de locaux , équipements d'amélioration des conditions sanitaires et d'hygiène</t>
  </si>
  <si>
    <t xml:space="preserve">Équipements et matériels permettant de réduire les consommations énergétiques et d’eau dans les ports et de réduire l’émission de gaz à effets de serre </t>
  </si>
  <si>
    <t>Équipements et matériels utilisant des sources d'énergie renouvelables</t>
  </si>
  <si>
    <t>Matériels d’exploitation utilisant des matériaux bio sourcés ou biodégradables</t>
  </si>
  <si>
    <t>Équipements de traitement, de tri et de valorisation des déchets et des effluents</t>
  </si>
  <si>
    <t>Équipements de collecte et de traitement des effluents (dont réseaux).</t>
  </si>
  <si>
    <t>Station d'avitaillement de biocarburant et hydrogène ou autre énergie renouvelable</t>
  </si>
  <si>
    <t>Bâtiments, aménagements de locaux et équipements de stockage du matériel de pêche</t>
  </si>
  <si>
    <t>Bâtiments, aménagements de locaux équipements et matériels pour améliorer les conditions de sécurité et de travail des usagers de la place portuaire (y compris lors des opérations d’embarquement/débarquement et de mise à terre des apports)</t>
  </si>
  <si>
    <t>Équipements  et matériels de manutention favorisant l'amélioration des conditions de travail  et  l'ergonomie des postes  pour la manipulation des captures soumises à l'obligation de débarquement et la partie sous utilisée des captures</t>
  </si>
  <si>
    <t>Construction, aménagements de locaux, équipements  et matériels permettant de débarquer, stocker, enregistrer, préserver la qualité et valoriser les captures non-désirées soumises à l’obligation de débarquement.</t>
  </si>
  <si>
    <r>
      <t xml:space="preserve">Pour les </t>
    </r>
    <r>
      <rPr>
        <b/>
        <sz val="11"/>
        <rFont val="Arial"/>
        <family val="2"/>
      </rPr>
      <t>opérations permettant l’amélioration de la prise en charge des produits et de valoriser  la qualité assurée par le producteur</t>
    </r>
    <r>
      <rPr>
        <sz val="11"/>
        <rFont val="Arial"/>
        <family val="2"/>
      </rPr>
      <t xml:space="preserve"> : étude préalable , comparatif entre projet et existant,  résultats de tests, argumentaire faisant la démonstration de l’amélioration de la prise en charge des produits et la valorisation de leur qualité.</t>
    </r>
  </si>
  <si>
    <r>
      <t xml:space="preserve">Pour les </t>
    </r>
    <r>
      <rPr>
        <b/>
        <sz val="11"/>
        <rFont val="Arial"/>
        <family val="2"/>
      </rPr>
      <t>opérations qui contribuent à la transition écologique des ports et à la réduction de l’incidence des activités sur l’environnement</t>
    </r>
    <r>
      <rPr>
        <sz val="11"/>
        <rFont val="Arial"/>
        <family val="2"/>
      </rPr>
      <t xml:space="preserve"> : étude préalable , comparatif entre projet et existant,  résultats de tests, argumentaire faisant la démonstration de la réduction de l'impact sur l’environnement,  ou étude d'impact le cas échéant</t>
    </r>
  </si>
  <si>
    <r>
      <t xml:space="preserve">Pour les </t>
    </r>
    <r>
      <rPr>
        <b/>
        <sz val="11"/>
        <rFont val="Arial"/>
        <family val="2"/>
      </rPr>
      <t>opérations qui  permettent d’optimiser l’organisation des infrastructures portuaires</t>
    </r>
    <r>
      <rPr>
        <sz val="11"/>
        <rFont val="Arial"/>
        <family val="2"/>
      </rPr>
      <t xml:space="preserve"> : schéma des nouvelles relations interportuaires, descriptif, contrat de partenariat le cas échéant.</t>
    </r>
  </si>
  <si>
    <r>
      <t>Pour</t>
    </r>
    <r>
      <rPr>
        <b/>
        <sz val="11"/>
        <rFont val="Arial"/>
        <family val="2"/>
      </rPr>
      <t xml:space="preserve"> les opérations qui permettent la prise en charge de produits soumis à l’obligation de débarquement</t>
    </r>
    <r>
      <rPr>
        <sz val="11"/>
        <rFont val="Arial"/>
        <family val="2"/>
      </rPr>
      <t xml:space="preserve"> :  le cas échéant, nom scientifique des espèces et volumes concernés  </t>
    </r>
  </si>
  <si>
    <r>
      <t>Pour le</t>
    </r>
    <r>
      <rPr>
        <b/>
        <sz val="11"/>
        <rFont val="Arial"/>
        <family val="2"/>
      </rPr>
      <t>s opérations permettant d'améliorer les conditions de travail et/ou la sécurité dans les ports </t>
    </r>
    <r>
      <rPr>
        <sz val="11"/>
        <rFont val="Arial"/>
        <family val="2"/>
      </rPr>
      <t>: Plans, analyse ergonomique, expertise CARSAT, Institut Maritime de Prévention document démontrant l'amélioration des conditions de travail et de sécurité et la diminution du nombre de blessures entre projet et existant, le cas échéant.</t>
    </r>
  </si>
  <si>
    <t>Sélection des opérations</t>
  </si>
  <si>
    <t>Construction de nouveaux ouvrages d'abri ou modernisation de l’existant dans les RUP afin d’améliorer la tranquillité du plan d’eau et la sécurité.</t>
  </si>
  <si>
    <t>Si l'opération se déroule sur un site non équipé de halle à marée: nom du port et du site officiel de débarquement (cf liste à jour de la préfecture)</t>
  </si>
  <si>
    <t>Pour les projets concernant des produits soumis à l'obligation de débarquement : nom scientifique des espèces et volumes concernés</t>
  </si>
  <si>
    <t>Aménagements de locaux, équipements et matériels  pour la manipulation et le stockage des produits permettant de préserver leur qualité</t>
  </si>
  <si>
    <t>Veuillez renseigner le tableau ci-après lorsque votre demande est présentée au titre de l'article 43.1 ou de l'article 43.3</t>
  </si>
  <si>
    <t>Veuillez renseigner le tableau ci-après lorsque votre demande est présentée au titre de l'article 43.2</t>
  </si>
  <si>
    <t>Ce fichier regroupe les annexes techniques du formulaire de demande FEAMP pour la mesure n°43 - Ports de pêche, sites de débarquement, halles de criée et abris.</t>
  </si>
  <si>
    <t>A quels investissements types du Plan Régional d'Organisation et d'Equipements des Ports de Pêche  et aux priorités du PROEPP l'opération correspond-elle?</t>
  </si>
  <si>
    <t>AUTRES PARTICIPATIONS SOLLICITEES :</t>
  </si>
  <si>
    <t>Part "autres" :</t>
  </si>
  <si>
    <t xml:space="preserve">Pour les projets collectifs : statuts de tous les partenaires et
descriptif du rôle de chacun dans le projet. </t>
  </si>
  <si>
    <t>Pour les opération portées par un partenariat : convention de partenariat</t>
  </si>
  <si>
    <t>Autorisations d'occupation temporaire (AOT)</t>
  </si>
  <si>
    <t>version 1.2.1 - avril 2017</t>
  </si>
  <si>
    <r>
      <t>si vous utilisez LibreOffice Calc</t>
    </r>
    <r>
      <rPr>
        <i/>
        <sz val="10"/>
        <rFont val="Arial"/>
        <family val="2"/>
      </rPr>
      <t>: sélectionnez manuellement le taux dans la liste déroulante</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</si>
</sst>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quot; %&quot;"/>
  </numFmts>
  <fonts count="95">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2"/>
      <color indexed="9"/>
      <name val="Arial"/>
      <family val="2"/>
    </font>
    <font>
      <sz val="10"/>
      <color indexed="9"/>
      <name val="Arial"/>
      <family val="2"/>
    </font>
    <font>
      <u val="single"/>
      <sz val="16"/>
      <color indexed="10"/>
      <name val="Arial"/>
      <family val="2"/>
    </font>
    <font>
      <b/>
      <sz val="16"/>
      <name val="Arial"/>
      <family val="2"/>
    </font>
    <font>
      <sz val="16"/>
      <name val="Calibri"/>
      <family val="2"/>
    </font>
    <font>
      <u val="single"/>
      <sz val="16"/>
      <color indexed="49"/>
      <name val="Arial"/>
      <family val="2"/>
    </font>
    <font>
      <sz val="11"/>
      <color indexed="9"/>
      <name val="Arial"/>
      <family val="2"/>
    </font>
    <font>
      <i/>
      <sz val="9"/>
      <color indexed="55"/>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b/>
      <sz val="12"/>
      <color indexed="10"/>
      <name val="Arial"/>
      <family val="2"/>
    </font>
    <font>
      <sz val="12"/>
      <color indexed="10"/>
      <name val="Arial"/>
      <family val="2"/>
    </font>
    <font>
      <sz val="12"/>
      <color indexed="10"/>
      <name val="Calibri"/>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b/>
      <sz val="14"/>
      <color indexed="10"/>
      <name val="Arial"/>
      <family val="2"/>
    </font>
    <font>
      <i/>
      <sz val="12"/>
      <color indexed="49"/>
      <name val="Arial"/>
      <family val="2"/>
    </font>
    <font>
      <b/>
      <i/>
      <u val="single"/>
      <sz val="12"/>
      <color indexed="49"/>
      <name val="Arial"/>
      <family val="2"/>
    </font>
    <font>
      <sz val="8"/>
      <name val="Tahoma"/>
      <family val="2"/>
    </font>
    <font>
      <sz val="10"/>
      <name val="Courier New"/>
      <family val="3"/>
    </font>
    <font>
      <b/>
      <u val="single"/>
      <sz val="11"/>
      <color indexed="49"/>
      <name val="Arial"/>
      <family val="2"/>
    </font>
    <font>
      <sz val="11"/>
      <color indexed="10"/>
      <name val="Arial"/>
      <family val="2"/>
    </font>
    <font>
      <sz val="10"/>
      <color indexed="17"/>
      <name val="Arial"/>
      <family val="2"/>
    </font>
    <font>
      <sz val="10"/>
      <color indexed="55"/>
      <name val="Arial"/>
      <family val="2"/>
    </font>
    <font>
      <b/>
      <i/>
      <sz val="11"/>
      <color indexed="23"/>
      <name val="Arial"/>
      <family val="2"/>
    </font>
    <font>
      <sz val="11"/>
      <color indexed="55"/>
      <name val="Arial"/>
      <family val="2"/>
    </font>
    <font>
      <sz val="12"/>
      <color indexed="8"/>
      <name val="Arial"/>
      <family val="2"/>
    </font>
    <font>
      <b/>
      <u val="single"/>
      <sz val="12"/>
      <color indexed="10"/>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sz val="10"/>
      <name val="Aral"/>
      <family val="0"/>
    </font>
    <font>
      <sz val="10"/>
      <color indexed="8"/>
      <name val="Calibri"/>
      <family val="2"/>
    </font>
    <font>
      <sz val="24"/>
      <color indexed="10"/>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b/>
      <sz val="10"/>
      <color indexed="23"/>
      <name val="Arial"/>
      <family val="2"/>
    </font>
    <font>
      <i/>
      <u val="single"/>
      <sz val="10"/>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s>
  <borders count="137">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color indexed="63"/>
      </bottom>
    </border>
    <border>
      <left style="thin"/>
      <right>
        <color indexed="63"/>
      </right>
      <top style="thin"/>
      <bottom style="thin"/>
    </border>
    <border>
      <left style="thin">
        <color indexed="55"/>
      </left>
      <right>
        <color indexed="63"/>
      </right>
      <top style="thin"/>
      <bottom style="thin"/>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style="medium"/>
      <top style="medium"/>
      <bottom style="medium"/>
    </border>
    <border>
      <left>
        <color indexed="63"/>
      </left>
      <right>
        <color indexed="63"/>
      </right>
      <top style="thin">
        <color indexed="55"/>
      </top>
      <bottom style="thin">
        <color indexed="55"/>
      </botto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color indexed="23"/>
      </left>
      <right style="thin"/>
      <top style="thin"/>
      <bottom style="thin"/>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color indexed="23"/>
      </left>
      <right style="thin"/>
      <top style="thin">
        <color indexed="23"/>
      </top>
      <bottom style="thin">
        <color indexed="23"/>
      </bottom>
    </border>
    <border>
      <left style="thin">
        <color indexed="55"/>
      </left>
      <right>
        <color indexed="63"/>
      </right>
      <top>
        <color indexed="63"/>
      </top>
      <bottom style="thin"/>
    </border>
    <border>
      <left style="thin">
        <color indexed="23"/>
      </left>
      <right style="thin"/>
      <top style="thin">
        <color indexed="23"/>
      </top>
      <bottom style="thin"/>
    </border>
    <border>
      <left style="thin">
        <color indexed="55"/>
      </left>
      <right style="thin">
        <color indexed="55"/>
      </right>
      <top style="thick">
        <color indexed="55"/>
      </top>
      <bottom style="thin">
        <color indexed="55"/>
      </bottom>
    </border>
    <border>
      <left style="thin">
        <color indexed="55"/>
      </left>
      <right style="thick">
        <color indexed="55"/>
      </right>
      <top style="thin">
        <color indexed="55"/>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style="thin">
        <color indexed="23"/>
      </left>
      <right style="thin">
        <color indexed="23"/>
      </right>
      <top style="thin"/>
      <bottom style="thin">
        <color indexed="23"/>
      </bottom>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thin"/>
    </border>
    <border>
      <left style="thin">
        <color indexed="23"/>
      </left>
      <right style="thin">
        <color indexed="23"/>
      </right>
      <top style="thin"/>
      <bottom style="thin"/>
    </border>
    <border>
      <left style="thin">
        <color indexed="23"/>
      </left>
      <right style="thin">
        <color indexed="23"/>
      </right>
      <top style="thin">
        <color indexed="23"/>
      </top>
      <bottom style="thin"/>
    </border>
    <border>
      <left style="medium"/>
      <right>
        <color indexed="63"/>
      </right>
      <top style="medium"/>
      <bottom>
        <color indexed="63"/>
      </bottom>
    </border>
    <border>
      <left style="thin">
        <color indexed="55"/>
      </left>
      <right>
        <color indexed="63"/>
      </right>
      <top style="medium"/>
      <bottom>
        <color indexed="63"/>
      </bottom>
    </border>
    <border>
      <left style="thin">
        <color indexed="55"/>
      </left>
      <right style="medium"/>
      <top style="medium"/>
      <bottom>
        <color indexed="63"/>
      </bottom>
    </border>
    <border>
      <left style="thin">
        <color indexed="23"/>
      </left>
      <right style="medium"/>
      <top style="thin"/>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thin"/>
    </border>
    <border>
      <left style="thin">
        <color indexed="23"/>
      </left>
      <right style="medium"/>
      <top>
        <color indexed="63"/>
      </top>
      <bottom style="thin">
        <color indexed="23"/>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color indexed="63"/>
      </left>
      <right style="thin">
        <color indexed="23"/>
      </right>
      <top>
        <color indexed="63"/>
      </top>
      <bottom style="thin">
        <color indexed="23"/>
      </bottom>
    </border>
    <border>
      <left style="medium"/>
      <right style="thin">
        <color indexed="55"/>
      </right>
      <top style="medium"/>
      <bottom style="thin">
        <color indexed="23"/>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medium"/>
      <right>
        <color indexed="63"/>
      </right>
      <top>
        <color indexed="63"/>
      </top>
      <bottom style="medium"/>
    </border>
    <border>
      <left style="thin">
        <color indexed="23"/>
      </left>
      <right style="thin">
        <color indexed="55"/>
      </right>
      <top style="thin">
        <color indexed="55"/>
      </top>
      <bottom style="medium"/>
    </border>
    <border>
      <left style="thin">
        <color indexed="55"/>
      </left>
      <right style="medium"/>
      <top>
        <color indexed="63"/>
      </top>
      <bottom style="medium"/>
    </border>
    <border>
      <left>
        <color indexed="63"/>
      </left>
      <right>
        <color indexed="63"/>
      </right>
      <top>
        <color indexed="63"/>
      </top>
      <bottom style="medium"/>
    </border>
    <border>
      <left style="medium"/>
      <right style="thin">
        <color indexed="23"/>
      </right>
      <top>
        <color indexed="63"/>
      </top>
      <bottom style="medium"/>
    </border>
    <border>
      <left style="thin">
        <color indexed="23"/>
      </left>
      <right style="thin">
        <color indexed="23"/>
      </right>
      <top>
        <color indexed="63"/>
      </top>
      <bottom style="medium"/>
    </border>
    <border>
      <left style="medium"/>
      <right style="thin">
        <color indexed="23"/>
      </right>
      <top>
        <color indexed="63"/>
      </top>
      <bottom style="thin">
        <color indexed="23"/>
      </bottom>
    </border>
    <border>
      <left style="medium"/>
      <right style="thin">
        <color indexed="23"/>
      </right>
      <top style="thin">
        <color indexed="23"/>
      </top>
      <bottom style="medium"/>
    </border>
    <border>
      <left style="thin"/>
      <right style="thin">
        <color indexed="55"/>
      </right>
      <top style="thin">
        <color indexed="55"/>
      </top>
      <bottom>
        <color indexed="63"/>
      </bottom>
    </border>
    <border>
      <left style="thick">
        <color indexed="51"/>
      </left>
      <right style="thick">
        <color indexed="51"/>
      </right>
      <top>
        <color indexed="63"/>
      </top>
      <bottom>
        <color indexed="63"/>
      </bottom>
    </border>
    <border>
      <left>
        <color indexed="63"/>
      </left>
      <right>
        <color indexed="63"/>
      </right>
      <top style="thin"/>
      <bottom style="thin"/>
    </border>
    <border>
      <left>
        <color indexed="63"/>
      </left>
      <right style="thin"/>
      <top style="thin"/>
      <bottom style="thin"/>
    </border>
    <border>
      <left style="thick">
        <color indexed="55"/>
      </left>
      <right>
        <color indexed="63"/>
      </right>
      <top style="thin">
        <color indexed="55"/>
      </top>
      <bottom style="thin">
        <color indexed="55"/>
      </bottom>
    </border>
    <border>
      <left>
        <color indexed="63"/>
      </left>
      <right style="thin"/>
      <top style="thin"/>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color indexed="63"/>
      </right>
      <top style="thin"/>
      <bottom>
        <color indexed="63"/>
      </bottom>
    </border>
    <border>
      <left style="thin">
        <color indexed="23"/>
      </left>
      <right style="thin"/>
      <top style="thin"/>
      <bottom>
        <color indexed="63"/>
      </bottom>
    </border>
    <border>
      <left style="thin">
        <color indexed="23"/>
      </left>
      <right style="thin"/>
      <top>
        <color indexed="63"/>
      </top>
      <bottom style="thin">
        <color indexed="23"/>
      </bottom>
    </border>
    <border>
      <left style="thin">
        <color indexed="23"/>
      </left>
      <right style="thin"/>
      <top style="thin">
        <color indexed="55"/>
      </top>
      <bottom style="thin">
        <color indexed="55"/>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color indexed="55"/>
      </right>
      <top style="medium"/>
      <bottom style="medium"/>
    </border>
    <border>
      <left>
        <color indexed="63"/>
      </left>
      <right>
        <color indexed="63"/>
      </right>
      <top style="medium"/>
      <bottom>
        <color indexed="63"/>
      </bottom>
    </border>
    <border>
      <left style="thin">
        <color indexed="55"/>
      </left>
      <right style="thin">
        <color indexed="55"/>
      </right>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color indexed="63"/>
      </right>
      <top style="medium"/>
      <bottom style="thin">
        <color indexed="55"/>
      </bottom>
    </border>
    <border>
      <left style="medium"/>
      <right style="thin">
        <color indexed="23"/>
      </right>
      <top style="thin"/>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thin"/>
    </border>
    <border>
      <left style="thin">
        <color indexed="23"/>
      </left>
      <right>
        <color indexed="63"/>
      </right>
      <top style="thin"/>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border>
    <border>
      <left style="thin"/>
      <right/>
      <top style="thin"/>
      <bottom style="thin"/>
    </border>
    <border>
      <left/>
      <right style="thin"/>
      <top style="thin"/>
      <bottom style="thin"/>
    </border>
    <border>
      <left style="thin">
        <color indexed="55"/>
      </left>
      <right style="thin">
        <color indexed="55"/>
      </right>
      <top style="thin">
        <color indexed="55"/>
      </top>
      <bottom>
        <color indexed="63"/>
      </bottom>
    </border>
    <border>
      <left>
        <color indexed="63"/>
      </left>
      <right style="thin">
        <color indexed="55"/>
      </right>
      <top>
        <color indexed="63"/>
      </top>
      <bottom style="thin">
        <color indexed="55"/>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0" fillId="11" borderId="1" applyNumberFormat="0" applyAlignment="0">
      <protection locked="0"/>
    </xf>
    <xf numFmtId="0" fontId="43" fillId="10"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2" fillId="0" borderId="0" applyNumberFormat="0" applyFill="0" applyBorder="0" applyAlignment="0" applyProtection="0"/>
    <xf numFmtId="0" fontId="44" fillId="2" borderId="2" applyNumberFormat="0" applyAlignment="0" applyProtection="0"/>
    <xf numFmtId="0" fontId="45" fillId="0" borderId="3" applyNumberFormat="0" applyFill="0" applyAlignment="0" applyProtection="0"/>
    <xf numFmtId="0" fontId="89" fillId="0" borderId="4" applyNumberFormat="0">
      <alignment horizontal="left" vertical="center" wrapText="1"/>
      <protection locked="0"/>
    </xf>
    <xf numFmtId="0" fontId="90" fillId="0" borderId="5">
      <alignment horizontal="left" vertical="center"/>
      <protection locked="0"/>
    </xf>
    <xf numFmtId="0" fontId="0" fillId="4" borderId="6" applyNumberFormat="0" applyFont="0" applyAlignment="0" applyProtection="0"/>
    <xf numFmtId="0" fontId="46" fillId="3" borderId="2" applyNumberFormat="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91" fillId="0" borderId="4" applyNumberFormat="0" applyAlignment="0">
      <protection locked="0"/>
    </xf>
    <xf numFmtId="0" fontId="35" fillId="16" borderId="0" applyNumberFormat="0" applyBorder="0" applyAlignment="0" applyProtection="0"/>
    <xf numFmtId="0" fontId="51" fillId="2" borderId="7" applyNumberFormat="0" applyAlignment="0" applyProtection="0"/>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92" fillId="0" borderId="0" applyNumberFormat="0" applyFill="0" applyBorder="0" applyAlignment="0" applyProtection="0"/>
    <xf numFmtId="0" fontId="36" fillId="0" borderId="11" applyNumberFormat="0" applyFill="0" applyAlignment="0" applyProtection="0"/>
    <xf numFmtId="0" fontId="57" fillId="17" borderId="12" applyNumberFormat="0" applyAlignment="0" applyProtection="0"/>
  </cellStyleXfs>
  <cellXfs count="52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 fillId="18" borderId="0" xfId="0" applyFont="1" applyFill="1" applyBorder="1" applyAlignment="1">
      <alignment/>
    </xf>
    <xf numFmtId="0" fontId="2" fillId="18" borderId="0" xfId="0" applyFont="1" applyFill="1" applyBorder="1" applyAlignment="1">
      <alignment horizontal="center"/>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10" fillId="0" borderId="0" xfId="0" applyFont="1" applyAlignment="1">
      <alignment/>
    </xf>
    <xf numFmtId="0" fontId="0" fillId="19" borderId="0" xfId="0" applyFill="1" applyBorder="1" applyAlignment="1" applyProtection="1">
      <alignment horizontal="left"/>
      <protection/>
    </xf>
    <xf numFmtId="0" fontId="0" fillId="19"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9" borderId="0" xfId="0" applyFont="1" applyFill="1" applyBorder="1" applyAlignment="1" applyProtection="1">
      <alignment horizontal="left"/>
      <protection/>
    </xf>
    <xf numFmtId="0" fontId="4" fillId="19" borderId="0" xfId="0" applyFont="1" applyFill="1" applyAlignment="1">
      <alignment/>
    </xf>
    <xf numFmtId="0" fontId="4" fillId="19"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4" fillId="0" borderId="0" xfId="0" applyFont="1" applyAlignment="1">
      <alignment vertical="center" wrapText="1"/>
    </xf>
    <xf numFmtId="0" fontId="0" fillId="19" borderId="0" xfId="0" applyFill="1" applyBorder="1" applyAlignment="1" applyProtection="1">
      <alignment horizontal="left" vertical="center"/>
      <protection/>
    </xf>
    <xf numFmtId="0" fontId="0" fillId="19"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lignment/>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9" fillId="0" borderId="0" xfId="0" applyFont="1" applyAlignment="1">
      <alignment horizontal="left" vertical="center"/>
    </xf>
    <xf numFmtId="0" fontId="20" fillId="0" borderId="0" xfId="0" applyFont="1" applyAlignment="1">
      <alignment/>
    </xf>
    <xf numFmtId="0" fontId="5" fillId="0" borderId="0" xfId="0" applyFont="1" applyAlignment="1">
      <alignment horizontal="left" vertical="center"/>
    </xf>
    <xf numFmtId="0" fontId="21" fillId="0" borderId="0" xfId="0" applyFont="1" applyAlignment="1">
      <alignment horizontal="left" vertical="center"/>
    </xf>
    <xf numFmtId="0" fontId="22" fillId="10" borderId="13" xfId="0" applyFont="1" applyFill="1" applyBorder="1" applyAlignment="1">
      <alignment horizontal="left" vertical="center"/>
    </xf>
    <xf numFmtId="0" fontId="22" fillId="10" borderId="1" xfId="0" applyFont="1" applyFill="1" applyBorder="1" applyAlignment="1">
      <alignment horizontal="center" vertical="center" wrapText="1"/>
    </xf>
    <xf numFmtId="0" fontId="13" fillId="0" borderId="0" xfId="0" applyFont="1" applyAlignment="1">
      <alignment/>
    </xf>
    <xf numFmtId="0" fontId="12" fillId="0" borderId="0" xfId="0" applyFont="1" applyAlignment="1">
      <alignment horizontal="centerContinuous" wrapText="1"/>
    </xf>
    <xf numFmtId="0" fontId="14" fillId="0" borderId="0" xfId="0" applyFont="1" applyAlignment="1">
      <alignment horizontal="centerContinuous" wrapText="1"/>
    </xf>
    <xf numFmtId="0" fontId="14" fillId="0" borderId="0" xfId="0" applyFont="1" applyAlignment="1">
      <alignment wrapText="1"/>
    </xf>
    <xf numFmtId="0" fontId="14" fillId="0" borderId="0" xfId="0" applyFont="1" applyAlignment="1">
      <alignment/>
    </xf>
    <xf numFmtId="0" fontId="14" fillId="0" borderId="0" xfId="0" applyFont="1" applyFill="1" applyBorder="1" applyAlignment="1">
      <alignment wrapText="1"/>
    </xf>
    <xf numFmtId="169" fontId="14" fillId="0" borderId="0" xfId="0" applyNumberFormat="1" applyFont="1" applyFill="1" applyBorder="1" applyAlignment="1">
      <alignment wrapText="1"/>
    </xf>
    <xf numFmtId="0" fontId="11" fillId="0" borderId="0" xfId="0" applyFont="1" applyAlignment="1">
      <alignment/>
    </xf>
    <xf numFmtId="0" fontId="11" fillId="0" borderId="0" xfId="0" applyFont="1" applyBorder="1" applyAlignment="1">
      <alignment/>
    </xf>
    <xf numFmtId="0" fontId="14" fillId="0" borderId="0" xfId="0" applyFont="1" applyFill="1" applyBorder="1" applyAlignment="1">
      <alignment/>
    </xf>
    <xf numFmtId="0" fontId="14" fillId="0" borderId="0" xfId="0" applyFont="1" applyAlignment="1">
      <alignment horizontal="centerContinuous"/>
    </xf>
    <xf numFmtId="0" fontId="13" fillId="0" borderId="0" xfId="0" applyFont="1" applyFill="1" applyBorder="1" applyAlignment="1">
      <alignment horizontal="center" wrapText="1"/>
    </xf>
    <xf numFmtId="0" fontId="14" fillId="0" borderId="0" xfId="0" applyFont="1" applyFill="1" applyAlignment="1">
      <alignment wrapText="1"/>
    </xf>
    <xf numFmtId="169" fontId="14" fillId="2" borderId="1" xfId="0" applyNumberFormat="1" applyFont="1" applyFill="1" applyBorder="1" applyAlignment="1">
      <alignment vertical="center" wrapText="1"/>
    </xf>
    <xf numFmtId="0" fontId="16" fillId="0" borderId="0" xfId="0" applyFont="1" applyBorder="1" applyAlignment="1">
      <alignment/>
    </xf>
    <xf numFmtId="0" fontId="22" fillId="10" borderId="13" xfId="0" applyFont="1" applyFill="1" applyBorder="1" applyAlignment="1">
      <alignment horizontal="center" vertical="center"/>
    </xf>
    <xf numFmtId="0" fontId="22"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9" borderId="0" xfId="0" applyFont="1" applyFill="1" applyBorder="1" applyAlignment="1" applyProtection="1">
      <alignment horizontal="left" vertical="center"/>
      <protection/>
    </xf>
    <xf numFmtId="0" fontId="4" fillId="19"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22" fillId="10" borderId="15" xfId="0" applyFont="1" applyFill="1" applyBorder="1" applyAlignment="1">
      <alignment horizontal="center" vertical="center"/>
    </xf>
    <xf numFmtId="169" fontId="14" fillId="2" borderId="16" xfId="0" applyNumberFormat="1" applyFont="1" applyFill="1" applyBorder="1" applyAlignment="1">
      <alignment horizontal="center" vertical="center" wrapText="1"/>
    </xf>
    <xf numFmtId="0" fontId="4" fillId="0" borderId="0" xfId="0" applyFont="1" applyBorder="1" applyAlignment="1">
      <alignment vertical="center"/>
    </xf>
    <xf numFmtId="0" fontId="14" fillId="2" borderId="0" xfId="0" applyFont="1" applyFill="1" applyBorder="1" applyAlignment="1">
      <alignment vertical="center" wrapText="1"/>
    </xf>
    <xf numFmtId="169" fontId="14" fillId="2" borderId="17" xfId="0" applyNumberFormat="1" applyFont="1" applyFill="1" applyBorder="1" applyAlignment="1">
      <alignment vertical="center" wrapText="1"/>
    </xf>
    <xf numFmtId="0" fontId="8" fillId="0" borderId="0" xfId="0" applyFont="1" applyAlignment="1">
      <alignment/>
    </xf>
    <xf numFmtId="0" fontId="22" fillId="10" borderId="18" xfId="0" applyFont="1" applyFill="1" applyBorder="1" applyAlignment="1">
      <alignment horizontal="left" vertical="center"/>
    </xf>
    <xf numFmtId="0" fontId="22" fillId="10" borderId="19" xfId="0" applyFont="1" applyFill="1" applyBorder="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xf>
    <xf numFmtId="0" fontId="31" fillId="0" borderId="0" xfId="0" applyFont="1" applyAlignment="1">
      <alignment horizontal="left" vertical="center"/>
    </xf>
    <xf numFmtId="0" fontId="1" fillId="0" borderId="20" xfId="0" applyFont="1" applyBorder="1" applyAlignment="1">
      <alignment/>
    </xf>
    <xf numFmtId="0" fontId="8" fillId="2" borderId="21" xfId="0" applyFont="1" applyFill="1" applyBorder="1" applyAlignment="1">
      <alignment horizontal="right" vertical="center" wrapText="1"/>
    </xf>
    <xf numFmtId="0" fontId="0" fillId="0" borderId="0" xfId="0" applyBorder="1" applyAlignment="1">
      <alignment/>
    </xf>
    <xf numFmtId="169" fontId="23"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3" fillId="10" borderId="22" xfId="0" applyNumberFormat="1" applyFont="1" applyFill="1" applyBorder="1" applyAlignment="1">
      <alignment horizontal="right" vertical="center" wrapText="1" indent="2"/>
    </xf>
    <xf numFmtId="169" fontId="1" fillId="0" borderId="0" xfId="0" applyNumberFormat="1" applyFont="1" applyAlignment="1">
      <alignment/>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Alignment="1">
      <alignment/>
    </xf>
    <xf numFmtId="0" fontId="14" fillId="0" borderId="0" xfId="0" applyFont="1" applyFill="1" applyBorder="1" applyAlignment="1">
      <alignment vertical="center" wrapText="1"/>
    </xf>
    <xf numFmtId="169" fontId="25" fillId="2" borderId="0" xfId="0" applyNumberFormat="1" applyFont="1" applyFill="1" applyBorder="1" applyAlignment="1">
      <alignment horizontal="center" vertical="center" wrapText="1"/>
    </xf>
    <xf numFmtId="0" fontId="22" fillId="0" borderId="21" xfId="0" applyFont="1" applyFill="1" applyBorder="1" applyAlignment="1">
      <alignment horizontal="left" vertical="center" wrapText="1"/>
    </xf>
    <xf numFmtId="169" fontId="25" fillId="20" borderId="1" xfId="0" applyNumberFormat="1" applyFont="1" applyFill="1" applyBorder="1" applyAlignment="1">
      <alignment horizontal="center" vertical="center" wrapText="1"/>
    </xf>
    <xf numFmtId="169" fontId="25" fillId="20" borderId="1" xfId="0" applyNumberFormat="1" applyFont="1" applyFill="1" applyBorder="1" applyAlignment="1">
      <alignment horizontal="center" vertical="center"/>
    </xf>
    <xf numFmtId="169" fontId="14" fillId="20" borderId="1" xfId="0" applyNumberFormat="1" applyFont="1" applyFill="1" applyBorder="1" applyAlignment="1">
      <alignment horizontal="right" vertical="center" wrapText="1"/>
    </xf>
    <xf numFmtId="169" fontId="23" fillId="10" borderId="1" xfId="0" applyNumberFormat="1" applyFont="1" applyFill="1" applyBorder="1" applyAlignment="1">
      <alignment horizontal="right" vertical="center" wrapText="1"/>
    </xf>
    <xf numFmtId="0" fontId="1" fillId="0" borderId="23" xfId="0" applyNumberFormat="1" applyFont="1" applyFill="1" applyBorder="1" applyAlignment="1" applyProtection="1">
      <alignment horizontal="justify" vertical="top"/>
      <protection locked="0"/>
    </xf>
    <xf numFmtId="0" fontId="0" fillId="0" borderId="23" xfId="0" applyFill="1" applyBorder="1" applyAlignment="1">
      <alignment/>
    </xf>
    <xf numFmtId="169" fontId="23" fillId="10" borderId="1" xfId="0" applyNumberFormat="1" applyFont="1" applyFill="1" applyBorder="1" applyAlignment="1">
      <alignment horizontal="center" wrapText="1"/>
    </xf>
    <xf numFmtId="0" fontId="23" fillId="10" borderId="24" xfId="0" applyFont="1" applyFill="1" applyBorder="1" applyAlignment="1">
      <alignment horizontal="center" vertical="center"/>
    </xf>
    <xf numFmtId="169" fontId="23" fillId="10" borderId="25" xfId="0" applyNumberFormat="1" applyFont="1" applyFill="1" applyBorder="1" applyAlignment="1">
      <alignment horizontal="center" vertical="center" wrapText="1"/>
    </xf>
    <xf numFmtId="169" fontId="23" fillId="10" borderId="26" xfId="0" applyNumberFormat="1" applyFont="1" applyFill="1" applyBorder="1" applyAlignment="1">
      <alignment horizontal="center" vertical="center" wrapText="1"/>
    </xf>
    <xf numFmtId="169" fontId="23" fillId="0" borderId="0" xfId="0" applyNumberFormat="1" applyFont="1" applyFill="1" applyBorder="1" applyAlignment="1">
      <alignment wrapText="1"/>
    </xf>
    <xf numFmtId="169" fontId="23" fillId="10" borderId="27" xfId="0" applyNumberFormat="1" applyFont="1" applyFill="1" applyBorder="1" applyAlignment="1">
      <alignment horizontal="center" wrapText="1"/>
    </xf>
    <xf numFmtId="0" fontId="1" fillId="0" borderId="23" xfId="0" applyFont="1" applyBorder="1" applyAlignment="1">
      <alignment vertical="center"/>
    </xf>
    <xf numFmtId="0" fontId="27" fillId="0" borderId="0" xfId="0" applyFont="1" applyAlignment="1" applyProtection="1">
      <alignment/>
      <protection hidden="1" locked="0"/>
    </xf>
    <xf numFmtId="169" fontId="32" fillId="0" borderId="0" xfId="0" applyNumberFormat="1" applyFont="1" applyFill="1" applyBorder="1" applyAlignment="1">
      <alignment vertical="center" wrapText="1"/>
    </xf>
    <xf numFmtId="0" fontId="9" fillId="20" borderId="1" xfId="0" applyNumberFormat="1" applyFont="1" applyFill="1" applyBorder="1" applyAlignment="1">
      <alignment horizontal="left" vertical="center" indent="1"/>
    </xf>
    <xf numFmtId="0" fontId="9" fillId="20" borderId="14" xfId="0" applyNumberFormat="1" applyFont="1" applyFill="1" applyBorder="1" applyAlignment="1">
      <alignment horizontal="left" vertical="center" indent="1"/>
    </xf>
    <xf numFmtId="0" fontId="1" fillId="20" borderId="1" xfId="0" applyFont="1" applyFill="1" applyBorder="1" applyAlignment="1">
      <alignment horizontal="left" vertical="center" indent="1"/>
    </xf>
    <xf numFmtId="0" fontId="37" fillId="0" borderId="0" xfId="0" applyFont="1" applyBorder="1" applyAlignment="1">
      <alignment horizontal="left" vertical="center"/>
    </xf>
    <xf numFmtId="0" fontId="37" fillId="0" borderId="0" xfId="0" applyFont="1" applyAlignment="1">
      <alignment vertical="center"/>
    </xf>
    <xf numFmtId="0" fontId="1" fillId="20" borderId="16" xfId="0" applyFont="1" applyFill="1" applyBorder="1" applyAlignment="1">
      <alignment horizontal="left" vertical="center" indent="1"/>
    </xf>
    <xf numFmtId="0" fontId="1" fillId="20" borderId="28" xfId="0" applyFont="1" applyFill="1" applyBorder="1" applyAlignment="1">
      <alignment horizontal="left" vertical="center" indent="1"/>
    </xf>
    <xf numFmtId="0" fontId="14" fillId="20" borderId="16" xfId="0" applyFont="1" applyFill="1" applyBorder="1" applyAlignment="1">
      <alignment horizontal="left" vertical="center" indent="1"/>
    </xf>
    <xf numFmtId="169" fontId="23" fillId="10" borderId="1" xfId="0" applyNumberFormat="1" applyFont="1" applyFill="1" applyBorder="1" applyAlignment="1">
      <alignment horizontal="right" vertical="center" wrapText="1" indent="2"/>
    </xf>
    <xf numFmtId="169" fontId="23" fillId="10" borderId="14" xfId="0" applyNumberFormat="1" applyFont="1" applyFill="1" applyBorder="1" applyAlignment="1">
      <alignment horizontal="right" vertical="center" wrapText="1" indent="2"/>
    </xf>
    <xf numFmtId="169" fontId="39" fillId="6" borderId="1" xfId="50" applyNumberFormat="1" applyFont="1" applyFill="1" applyBorder="1" applyAlignment="1" applyProtection="1">
      <alignment horizontal="right" vertical="center" wrapText="1"/>
      <protection locked="0"/>
    </xf>
    <xf numFmtId="0" fontId="14" fillId="2" borderId="29" xfId="0" applyFont="1" applyFill="1" applyBorder="1" applyAlignment="1">
      <alignment vertical="center" wrapText="1"/>
    </xf>
    <xf numFmtId="0" fontId="22" fillId="10" borderId="30" xfId="0" applyFont="1" applyFill="1" applyBorder="1" applyAlignment="1">
      <alignment horizontal="left" vertical="center"/>
    </xf>
    <xf numFmtId="0" fontId="22" fillId="10" borderId="31" xfId="0" applyFont="1" applyFill="1" applyBorder="1" applyAlignment="1">
      <alignment horizontal="left" vertical="center"/>
    </xf>
    <xf numFmtId="0" fontId="22" fillId="10" borderId="32" xfId="0" applyFont="1" applyFill="1" applyBorder="1" applyAlignment="1">
      <alignment horizontal="left" vertical="center"/>
    </xf>
    <xf numFmtId="0" fontId="23" fillId="10" borderId="13" xfId="0" applyFont="1" applyFill="1" applyBorder="1" applyAlignment="1">
      <alignment horizontal="left" vertical="center"/>
    </xf>
    <xf numFmtId="171" fontId="25" fillId="20" borderId="1" xfId="0" applyNumberFormat="1" applyFont="1" applyFill="1" applyBorder="1" applyAlignment="1">
      <alignment horizontal="right" vertical="center" wrapText="1"/>
    </xf>
    <xf numFmtId="0" fontId="40" fillId="0" borderId="0" xfId="0" applyFont="1" applyAlignment="1">
      <alignment horizontal="left" vertical="center"/>
    </xf>
    <xf numFmtId="9" fontId="14" fillId="20" borderId="1" xfId="63" applyFont="1" applyFill="1" applyBorder="1" applyAlignment="1">
      <alignment horizontal="right" vertical="center" wrapText="1"/>
    </xf>
    <xf numFmtId="0" fontId="23"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20" borderId="1" xfId="63" applyNumberFormat="1" applyFont="1" applyFill="1" applyBorder="1" applyAlignment="1">
      <alignment horizontal="right" vertical="center" wrapText="1"/>
    </xf>
    <xf numFmtId="0" fontId="41" fillId="0" borderId="0" xfId="0" applyFont="1" applyFill="1" applyBorder="1" applyAlignment="1">
      <alignment horizontal="left" vertical="center"/>
    </xf>
    <xf numFmtId="9" fontId="14" fillId="2" borderId="0" xfId="63" applyFont="1" applyFill="1" applyBorder="1" applyAlignment="1">
      <alignment vertical="center" wrapText="1"/>
    </xf>
    <xf numFmtId="171" fontId="14" fillId="0" borderId="0" xfId="63" applyNumberFormat="1" applyFont="1" applyFill="1" applyBorder="1" applyAlignment="1">
      <alignment horizontal="right" vertical="center" wrapText="1"/>
    </xf>
    <xf numFmtId="0" fontId="22" fillId="10" borderId="30" xfId="0" applyFont="1" applyFill="1" applyBorder="1" applyAlignment="1">
      <alignment horizontal="centerContinuous" vertical="center"/>
    </xf>
    <xf numFmtId="0" fontId="22" fillId="10" borderId="33" xfId="0" applyFont="1" applyFill="1" applyBorder="1" applyAlignment="1">
      <alignment horizontal="centerContinuous" vertical="center"/>
    </xf>
    <xf numFmtId="0" fontId="22" fillId="10" borderId="22" xfId="0" applyFont="1" applyFill="1" applyBorder="1" applyAlignment="1">
      <alignment horizontal="centerContinuous" vertical="center"/>
    </xf>
    <xf numFmtId="169" fontId="32" fillId="10" borderId="1" xfId="0" applyNumberFormat="1" applyFont="1" applyFill="1" applyBorder="1" applyAlignment="1">
      <alignment vertical="center" wrapText="1"/>
    </xf>
    <xf numFmtId="0" fontId="7" fillId="0" borderId="0" xfId="0" applyFont="1" applyFill="1" applyBorder="1" applyAlignment="1">
      <alignment horizontal="left"/>
    </xf>
    <xf numFmtId="0" fontId="23" fillId="0" borderId="29" xfId="0" applyFont="1" applyFill="1" applyBorder="1" applyAlignment="1">
      <alignment horizontal="left" vertical="center"/>
    </xf>
    <xf numFmtId="0" fontId="58" fillId="0" borderId="0" xfId="0" applyFont="1" applyAlignment="1">
      <alignment/>
    </xf>
    <xf numFmtId="0" fontId="60" fillId="0" borderId="0" xfId="0" applyFont="1" applyAlignment="1">
      <alignment horizontal="left" vertical="center"/>
    </xf>
    <xf numFmtId="0" fontId="61" fillId="0" borderId="0" xfId="0" applyFont="1" applyFill="1" applyBorder="1" applyAlignment="1" applyProtection="1">
      <alignment horizontal="left"/>
      <protection/>
    </xf>
    <xf numFmtId="0" fontId="62" fillId="0" borderId="0" xfId="0" applyFont="1" applyAlignment="1">
      <alignment horizontal="centerContinuous" wrapText="1"/>
    </xf>
    <xf numFmtId="0" fontId="2" fillId="0" borderId="0" xfId="0" applyFont="1" applyAlignment="1">
      <alignment horizontal="centerContinuous" wrapText="1"/>
    </xf>
    <xf numFmtId="0" fontId="2" fillId="0" borderId="0" xfId="0" applyFont="1" applyAlignment="1">
      <alignment wrapText="1"/>
    </xf>
    <xf numFmtId="0" fontId="2" fillId="0" borderId="0" xfId="0" applyFont="1" applyAlignment="1">
      <alignment/>
    </xf>
    <xf numFmtId="0" fontId="58" fillId="0" borderId="0" xfId="0" applyFont="1" applyFill="1" applyBorder="1" applyAlignment="1" applyProtection="1">
      <alignment horizontal="left" vertical="center"/>
      <protection/>
    </xf>
    <xf numFmtId="0" fontId="58" fillId="0" borderId="0" xfId="0" applyFont="1" applyBorder="1" applyAlignment="1">
      <alignment/>
    </xf>
    <xf numFmtId="9" fontId="14" fillId="0" borderId="29" xfId="63" applyFont="1" applyFill="1" applyBorder="1" applyAlignment="1" applyProtection="1">
      <alignment horizontal="right" vertical="center" wrapText="1"/>
      <protection locked="0"/>
    </xf>
    <xf numFmtId="0" fontId="40" fillId="0" borderId="0" xfId="0" applyFont="1" applyBorder="1" applyAlignment="1">
      <alignment horizontal="left" vertical="center"/>
    </xf>
    <xf numFmtId="0" fontId="64" fillId="0" borderId="0" xfId="0" applyFont="1" applyFill="1" applyBorder="1" applyAlignment="1">
      <alignment horizontal="left" vertical="top"/>
    </xf>
    <xf numFmtId="0" fontId="23" fillId="10" borderId="13" xfId="0" applyFont="1" applyFill="1" applyBorder="1" applyAlignment="1">
      <alignment horizontal="left" vertical="center" wrapText="1"/>
    </xf>
    <xf numFmtId="0" fontId="65" fillId="0" borderId="0" xfId="0" applyFont="1" applyFill="1" applyBorder="1" applyAlignment="1">
      <alignment horizontal="left" vertical="center" indent="2"/>
    </xf>
    <xf numFmtId="49" fontId="39" fillId="8" borderId="1" xfId="0" applyNumberFormat="1" applyFont="1" applyFill="1" applyBorder="1" applyAlignment="1" applyProtection="1">
      <alignment horizontal="center" vertical="center" wrapText="1"/>
      <protection locked="0"/>
    </xf>
    <xf numFmtId="0" fontId="39" fillId="8" borderId="1" xfId="0" applyFont="1" applyFill="1" applyBorder="1" applyAlignment="1" applyProtection="1">
      <alignment horizontal="center" vertical="center" wrapText="1"/>
      <protection locked="0"/>
    </xf>
    <xf numFmtId="49" fontId="39" fillId="8" borderId="1" xfId="0" applyNumberFormat="1" applyFont="1" applyFill="1" applyBorder="1" applyAlignment="1" applyProtection="1">
      <alignment horizontal="right" vertical="center" wrapText="1"/>
      <protection locked="0"/>
    </xf>
    <xf numFmtId="169" fontId="39" fillId="8" borderId="1" xfId="0" applyNumberFormat="1" applyFont="1" applyFill="1" applyBorder="1" applyAlignment="1" applyProtection="1">
      <alignment horizontal="right" vertical="center" wrapText="1"/>
      <protection locked="0"/>
    </xf>
    <xf numFmtId="179" fontId="39" fillId="8" borderId="1" xfId="0" applyNumberFormat="1" applyFont="1" applyFill="1" applyBorder="1" applyAlignment="1" applyProtection="1">
      <alignment horizontal="right" vertical="center" wrapText="1"/>
      <protection locked="0"/>
    </xf>
    <xf numFmtId="0" fontId="21" fillId="0" borderId="0" xfId="0" applyFont="1" applyAlignment="1">
      <alignment horizontal="left"/>
    </xf>
    <xf numFmtId="0" fontId="22" fillId="10" borderId="34" xfId="0" applyFont="1" applyFill="1" applyBorder="1" applyAlignment="1">
      <alignment horizontal="center" vertical="center"/>
    </xf>
    <xf numFmtId="185" fontId="14" fillId="21" borderId="35" xfId="0" applyNumberFormat="1" applyFont="1" applyFill="1" applyBorder="1" applyAlignment="1">
      <alignment vertical="center" wrapText="1"/>
    </xf>
    <xf numFmtId="185" fontId="14" fillId="21" borderId="36" xfId="0" applyNumberFormat="1" applyFont="1" applyFill="1" applyBorder="1" applyAlignment="1">
      <alignment vertical="center" wrapText="1"/>
    </xf>
    <xf numFmtId="169" fontId="14" fillId="2" borderId="37" xfId="0" applyNumberFormat="1" applyFont="1" applyFill="1" applyBorder="1" applyAlignment="1">
      <alignment horizontal="center" vertical="center" wrapText="1"/>
    </xf>
    <xf numFmtId="0" fontId="1" fillId="0" borderId="0" xfId="0" applyFont="1" applyFill="1" applyAlignment="1">
      <alignment vertical="center" wrapText="1"/>
    </xf>
    <xf numFmtId="0" fontId="22" fillId="10" borderId="1"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Fill="1" applyBorder="1" applyAlignment="1">
      <alignment horizontal="center" vertical="center" wrapText="1"/>
    </xf>
    <xf numFmtId="0" fontId="38"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15" xfId="0" applyNumberFormat="1" applyFont="1" applyFill="1" applyBorder="1" applyAlignment="1">
      <alignment vertical="center" wrapText="1"/>
    </xf>
    <xf numFmtId="169" fontId="14" fillId="8" borderId="40" xfId="0" applyNumberFormat="1" applyFont="1" applyFill="1" applyBorder="1" applyAlignment="1">
      <alignment vertical="center" wrapText="1"/>
    </xf>
    <xf numFmtId="169" fontId="14" fillId="8" borderId="41" xfId="0" applyNumberFormat="1" applyFont="1" applyFill="1" applyBorder="1" applyAlignment="1">
      <alignment vertical="center" wrapText="1"/>
    </xf>
    <xf numFmtId="169" fontId="14" fillId="8" borderId="42" xfId="0" applyNumberFormat="1" applyFont="1" applyFill="1" applyBorder="1" applyAlignment="1">
      <alignment vertical="center" wrapText="1"/>
    </xf>
    <xf numFmtId="169" fontId="39" fillId="8"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right" vertical="center" indent="1"/>
    </xf>
    <xf numFmtId="171" fontId="14" fillId="20" borderId="0" xfId="63" applyNumberFormat="1" applyFont="1" applyFill="1" applyBorder="1" applyAlignment="1">
      <alignment horizontal="right" vertical="center" wrapText="1"/>
    </xf>
    <xf numFmtId="0" fontId="4" fillId="0" borderId="0" xfId="0" applyFont="1" applyAlignment="1">
      <alignment vertical="center"/>
    </xf>
    <xf numFmtId="169" fontId="68" fillId="0" borderId="0" xfId="0" applyNumberFormat="1" applyFont="1" applyFill="1" applyBorder="1" applyAlignment="1">
      <alignment vertical="center"/>
    </xf>
    <xf numFmtId="0" fontId="14" fillId="20" borderId="1" xfId="0" applyNumberFormat="1" applyFont="1" applyFill="1" applyBorder="1" applyAlignment="1" applyProtection="1">
      <alignment horizontal="center" vertical="center" wrapText="1"/>
      <protection/>
    </xf>
    <xf numFmtId="169" fontId="14" fillId="20" borderId="1" xfId="0" applyNumberFormat="1" applyFont="1" applyFill="1" applyBorder="1" applyAlignment="1" applyProtection="1">
      <alignment horizontal="center" vertical="center" wrapText="1"/>
      <protection/>
    </xf>
    <xf numFmtId="0" fontId="59" fillId="0" borderId="0" xfId="0" applyFont="1" applyAlignment="1">
      <alignment horizontal="left" vertical="center" indent="1"/>
    </xf>
    <xf numFmtId="0" fontId="58" fillId="0" borderId="0" xfId="0" applyFont="1" applyFill="1" applyBorder="1" applyAlignment="1">
      <alignment vertical="center"/>
    </xf>
    <xf numFmtId="0" fontId="65" fillId="0" borderId="0" xfId="0" applyFont="1" applyAlignment="1">
      <alignment horizontal="right" vertical="center"/>
    </xf>
    <xf numFmtId="183" fontId="65" fillId="0" borderId="0" xfId="0" applyNumberFormat="1" applyFont="1" applyBorder="1" applyAlignment="1">
      <alignment horizontal="left" vertical="center"/>
    </xf>
    <xf numFmtId="0" fontId="10" fillId="0" borderId="0" xfId="0" applyFont="1" applyAlignment="1">
      <alignment/>
    </xf>
    <xf numFmtId="174" fontId="39" fillId="8" borderId="1" xfId="0" applyNumberFormat="1" applyFont="1" applyFill="1" applyBorder="1" applyAlignment="1" applyProtection="1">
      <alignment horizontal="center" vertical="center" wrapText="1"/>
      <protection locked="0"/>
    </xf>
    <xf numFmtId="169" fontId="14" fillId="20" borderId="1" xfId="0" applyNumberFormat="1" applyFont="1" applyFill="1" applyBorder="1" applyAlignment="1" applyProtection="1">
      <alignment vertical="center" wrapText="1"/>
      <protection/>
    </xf>
    <xf numFmtId="174" fontId="39" fillId="8" borderId="1" xfId="0" applyNumberFormat="1" applyFont="1" applyFill="1" applyBorder="1" applyAlignment="1" applyProtection="1">
      <alignment vertical="center" wrapText="1"/>
      <protection locked="0"/>
    </xf>
    <xf numFmtId="169" fontId="39" fillId="8" borderId="1" xfId="0" applyNumberFormat="1" applyFont="1" applyFill="1" applyBorder="1" applyAlignment="1" applyProtection="1">
      <alignment vertical="center" wrapText="1"/>
      <protection locked="0"/>
    </xf>
    <xf numFmtId="11" fontId="1" fillId="0" borderId="0" xfId="0" applyNumberFormat="1" applyFont="1" applyAlignment="1">
      <alignment/>
    </xf>
    <xf numFmtId="11" fontId="1" fillId="0" borderId="0" xfId="0" applyNumberFormat="1" applyFont="1" applyFill="1" applyAlignment="1">
      <alignment/>
    </xf>
    <xf numFmtId="171" fontId="63" fillId="0" borderId="0" xfId="0" applyNumberFormat="1" applyFont="1" applyFill="1" applyBorder="1" applyAlignment="1">
      <alignment horizontal="right" vertical="center" wrapText="1" indent="2"/>
    </xf>
    <xf numFmtId="0" fontId="70" fillId="0" borderId="0" xfId="0" applyFont="1" applyAlignment="1">
      <alignment/>
    </xf>
    <xf numFmtId="0" fontId="71" fillId="0" borderId="0" xfId="0" applyFont="1" applyFill="1" applyBorder="1" applyAlignment="1">
      <alignment horizontal="left" vertical="top"/>
    </xf>
    <xf numFmtId="0" fontId="1" fillId="0" borderId="0" xfId="0" applyFont="1" applyFill="1" applyBorder="1" applyAlignment="1">
      <alignment horizontal="left"/>
    </xf>
    <xf numFmtId="0" fontId="13" fillId="0" borderId="0" xfId="0" applyFont="1" applyAlignment="1">
      <alignment/>
    </xf>
    <xf numFmtId="169" fontId="14" fillId="20" borderId="43" xfId="0" applyNumberFormat="1" applyFont="1" applyFill="1" applyBorder="1" applyAlignment="1" applyProtection="1">
      <alignment horizontal="center" vertical="center" wrapText="1"/>
      <protection/>
    </xf>
    <xf numFmtId="0" fontId="14" fillId="20" borderId="43" xfId="0" applyNumberFormat="1" applyFont="1" applyFill="1" applyBorder="1" applyAlignment="1" applyProtection="1">
      <alignment horizontal="center" vertical="center" wrapText="1"/>
      <protection/>
    </xf>
    <xf numFmtId="49" fontId="39" fillId="20" borderId="1" xfId="0" applyNumberFormat="1" applyFont="1" applyFill="1" applyBorder="1" applyAlignment="1" applyProtection="1">
      <alignment horizontal="center" vertical="center" wrapText="1"/>
      <protection/>
    </xf>
    <xf numFmtId="169" fontId="14"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vertical="center" wrapText="1"/>
    </xf>
    <xf numFmtId="0" fontId="14" fillId="0" borderId="0" xfId="0" applyFont="1" applyFill="1" applyAlignment="1">
      <alignment horizontal="centerContinuous" wrapText="1"/>
    </xf>
    <xf numFmtId="169" fontId="14" fillId="0" borderId="0" xfId="0" applyNumberFormat="1" applyFont="1" applyFill="1" applyBorder="1" applyAlignment="1" applyProtection="1">
      <alignment vertical="center" wrapText="1"/>
      <protection/>
    </xf>
    <xf numFmtId="0" fontId="22" fillId="10" borderId="14" xfId="0" applyFont="1" applyFill="1" applyBorder="1" applyAlignment="1">
      <alignment horizontal="center" vertical="center" wrapText="1"/>
    </xf>
    <xf numFmtId="169" fontId="39" fillId="6" borderId="14" xfId="50" applyNumberFormat="1" applyFont="1" applyFill="1" applyBorder="1" applyAlignment="1" applyProtection="1">
      <alignment horizontal="right" vertical="center" wrapText="1"/>
      <protection locked="0"/>
    </xf>
    <xf numFmtId="171" fontId="23" fillId="0" borderId="0" xfId="0" applyNumberFormat="1" applyFont="1" applyFill="1" applyBorder="1" applyAlignment="1">
      <alignment horizontal="right" vertical="center" wrapText="1" indent="2"/>
    </xf>
    <xf numFmtId="0" fontId="14" fillId="0" borderId="0" xfId="0" applyFont="1" applyAlignment="1">
      <alignment vertical="center"/>
    </xf>
    <xf numFmtId="0" fontId="22" fillId="10" borderId="44" xfId="0" applyFont="1" applyFill="1" applyBorder="1" applyAlignment="1">
      <alignment horizontal="center" vertical="center" wrapText="1"/>
    </xf>
    <xf numFmtId="169" fontId="39" fillId="6" borderId="44" xfId="50" applyNumberFormat="1" applyFont="1" applyFill="1" applyBorder="1" applyAlignment="1" applyProtection="1">
      <alignment horizontal="right" vertical="center" wrapText="1"/>
      <protection locked="0"/>
    </xf>
    <xf numFmtId="169" fontId="23" fillId="10" borderId="44"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4"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9" fontId="14" fillId="8" borderId="1" xfId="62" applyFont="1" applyFill="1" applyBorder="1" applyAlignment="1">
      <alignment horizontal="right" vertical="center" wrapText="1" indent="4"/>
    </xf>
    <xf numFmtId="0" fontId="4"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73" fillId="0" borderId="0" xfId="0" applyFont="1" applyAlignment="1">
      <alignment horizontal="justify"/>
    </xf>
    <xf numFmtId="0" fontId="22" fillId="0" borderId="0" xfId="0" applyFont="1" applyFill="1" applyBorder="1" applyAlignment="1">
      <alignment horizontal="left" vertical="center"/>
    </xf>
    <xf numFmtId="0" fontId="4" fillId="0" borderId="17" xfId="0" applyFont="1" applyFill="1" applyBorder="1" applyAlignment="1">
      <alignment horizontal="left" vertical="center" indent="2"/>
    </xf>
    <xf numFmtId="9" fontId="9" fillId="0" borderId="0" xfId="62" applyFont="1" applyFill="1" applyBorder="1" applyAlignment="1">
      <alignment horizontal="right" vertical="top" wrapText="1"/>
    </xf>
    <xf numFmtId="9" fontId="74" fillId="0" borderId="0" xfId="62" applyFont="1" applyFill="1" applyBorder="1" applyAlignment="1">
      <alignment horizontal="left" vertical="top"/>
    </xf>
    <xf numFmtId="0" fontId="0" fillId="0" borderId="0" xfId="0" applyFont="1" applyAlignment="1">
      <alignment horizontal="center"/>
    </xf>
    <xf numFmtId="1" fontId="75" fillId="0" borderId="0" xfId="62" applyNumberFormat="1" applyFont="1" applyFill="1" applyBorder="1" applyAlignment="1" applyProtection="1">
      <alignment horizontal="center" vertical="top" wrapText="1"/>
      <protection hidden="1" locked="0"/>
    </xf>
    <xf numFmtId="9" fontId="14" fillId="0" borderId="21" xfId="62" applyFont="1" applyFill="1" applyBorder="1" applyAlignment="1">
      <alignment horizontal="right" vertical="center" wrapText="1" indent="4"/>
    </xf>
    <xf numFmtId="9" fontId="14" fillId="0" borderId="0" xfId="62" applyFont="1" applyFill="1" applyBorder="1" applyAlignment="1">
      <alignment horizontal="right" vertical="center" wrapText="1" indent="4"/>
    </xf>
    <xf numFmtId="0" fontId="23" fillId="0" borderId="0" xfId="0" applyFont="1" applyFill="1" applyBorder="1" applyAlignment="1">
      <alignment horizontal="left" vertical="center"/>
    </xf>
    <xf numFmtId="0" fontId="13" fillId="0" borderId="0" xfId="0" applyFont="1" applyFill="1" applyAlignment="1">
      <alignment/>
    </xf>
    <xf numFmtId="0" fontId="12" fillId="0" borderId="0" xfId="0" applyFont="1" applyFill="1" applyAlignment="1">
      <alignment horizontal="centerContinuous" wrapText="1"/>
    </xf>
    <xf numFmtId="0" fontId="15" fillId="0" borderId="0" xfId="0" applyFont="1" applyFill="1" applyBorder="1" applyAlignment="1">
      <alignment vertical="top" wrapText="1"/>
    </xf>
    <xf numFmtId="0" fontId="14" fillId="0" borderId="0" xfId="0" applyFont="1" applyFill="1" applyBorder="1" applyAlignment="1">
      <alignment vertical="center"/>
    </xf>
    <xf numFmtId="0" fontId="1" fillId="20" borderId="1"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4" fillId="0" borderId="0" xfId="0" applyFont="1" applyFill="1" applyAlignment="1">
      <alignment wrapText="1"/>
    </xf>
    <xf numFmtId="0" fontId="14" fillId="2" borderId="0" xfId="0" applyNumberFormat="1" applyFont="1" applyFill="1" applyBorder="1" applyAlignment="1">
      <alignment horizontal="center" vertical="center" wrapText="1"/>
    </xf>
    <xf numFmtId="0" fontId="69" fillId="0" borderId="0" xfId="0" applyFont="1" applyAlignment="1">
      <alignment horizontal="center" vertical="center"/>
    </xf>
    <xf numFmtId="0" fontId="39" fillId="8" borderId="1" xfId="0" applyFont="1" applyFill="1" applyBorder="1" applyAlignment="1" applyProtection="1">
      <alignment horizontal="center" vertical="center"/>
      <protection locked="0"/>
    </xf>
    <xf numFmtId="190" fontId="39" fillId="8" borderId="1" xfId="0" applyNumberFormat="1" applyFont="1" applyFill="1" applyBorder="1" applyAlignment="1" applyProtection="1">
      <alignment horizontal="right" vertical="center" wrapText="1"/>
      <protection locked="0"/>
    </xf>
    <xf numFmtId="191" fontId="39" fillId="8" borderId="1" xfId="0" applyNumberFormat="1" applyFont="1" applyFill="1" applyBorder="1" applyAlignment="1" applyProtection="1">
      <alignment horizontal="right" vertical="center" wrapText="1"/>
      <protection locked="0"/>
    </xf>
    <xf numFmtId="181" fontId="39" fillId="8" borderId="1" xfId="0" applyNumberFormat="1" applyFont="1" applyFill="1" applyBorder="1" applyAlignment="1" applyProtection="1">
      <alignment horizontal="center" vertical="center" wrapText="1"/>
      <protection locked="0"/>
    </xf>
    <xf numFmtId="0" fontId="39" fillId="8" borderId="1" xfId="0" applyFont="1" applyFill="1" applyBorder="1" applyAlignment="1" applyProtection="1">
      <alignment horizontal="left" vertical="center" wrapText="1"/>
      <protection locked="0"/>
    </xf>
    <xf numFmtId="169" fontId="39" fillId="8" borderId="13" xfId="0" applyNumberFormat="1" applyFont="1" applyFill="1" applyBorder="1" applyAlignment="1" applyProtection="1">
      <alignment horizontal="center" vertical="center" wrapText="1"/>
      <protection locked="0"/>
    </xf>
    <xf numFmtId="169" fontId="39" fillId="8" borderId="45" xfId="0" applyNumberFormat="1" applyFont="1" applyFill="1" applyBorder="1" applyAlignment="1" applyProtection="1">
      <alignment horizontal="center" vertical="center" wrapText="1"/>
      <protection locked="0"/>
    </xf>
    <xf numFmtId="169" fontId="39" fillId="8" borderId="46" xfId="0" applyNumberFormat="1" applyFont="1" applyFill="1" applyBorder="1" applyAlignment="1" applyProtection="1">
      <alignment horizontal="center" vertical="center" wrapText="1"/>
      <protection locked="0"/>
    </xf>
    <xf numFmtId="0" fontId="39" fillId="8" borderId="47" xfId="0" applyNumberFormat="1" applyFont="1" applyFill="1" applyBorder="1" applyAlignment="1" applyProtection="1">
      <alignment horizontal="left" vertical="center" wrapText="1"/>
      <protection locked="0"/>
    </xf>
    <xf numFmtId="0" fontId="39" fillId="8" borderId="1" xfId="0" applyNumberFormat="1" applyFont="1" applyFill="1" applyBorder="1" applyAlignment="1" applyProtection="1">
      <alignment horizontal="left" vertical="center" wrapText="1"/>
      <protection locked="0"/>
    </xf>
    <xf numFmtId="0" fontId="39" fillId="8" borderId="1" xfId="0" applyNumberFormat="1" applyFont="1" applyFill="1" applyBorder="1" applyAlignment="1" applyProtection="1">
      <alignment vertical="center" wrapText="1"/>
      <protection locked="0"/>
    </xf>
    <xf numFmtId="0" fontId="39" fillId="8" borderId="48" xfId="0" applyNumberFormat="1" applyFont="1" applyFill="1" applyBorder="1" applyAlignment="1" applyProtection="1">
      <alignment horizontal="left" vertical="center" wrapText="1"/>
      <protection locked="0"/>
    </xf>
    <xf numFmtId="0" fontId="39" fillId="8" borderId="27" xfId="0" applyNumberFormat="1" applyFont="1" applyFill="1" applyBorder="1" applyAlignment="1" applyProtection="1">
      <alignment horizontal="left" vertical="center" wrapText="1"/>
      <protection locked="0"/>
    </xf>
    <xf numFmtId="0" fontId="39" fillId="8" borderId="27" xfId="0" applyNumberFormat="1" applyFont="1" applyFill="1" applyBorder="1" applyAlignment="1" applyProtection="1">
      <alignment vertical="center" wrapText="1"/>
      <protection locked="0"/>
    </xf>
    <xf numFmtId="169" fontId="39" fillId="8" borderId="27" xfId="0" applyNumberFormat="1" applyFont="1" applyFill="1" applyBorder="1" applyAlignment="1" applyProtection="1">
      <alignment horizontal="center" vertical="center" wrapText="1"/>
      <protection locked="0"/>
    </xf>
    <xf numFmtId="0" fontId="39" fillId="20" borderId="1" xfId="0" applyNumberFormat="1" applyFont="1" applyFill="1" applyBorder="1" applyAlignment="1" applyProtection="1">
      <alignment horizontal="left" vertical="center" wrapText="1" indent="1"/>
      <protection/>
    </xf>
    <xf numFmtId="9" fontId="14" fillId="20" borderId="14" xfId="63" applyNumberFormat="1" applyFont="1" applyFill="1" applyBorder="1" applyAlignment="1">
      <alignment horizontal="center" vertical="center" wrapText="1"/>
    </xf>
    <xf numFmtId="9" fontId="4" fillId="0" borderId="0" xfId="0" applyNumberFormat="1" applyFont="1" applyAlignment="1">
      <alignment/>
    </xf>
    <xf numFmtId="0" fontId="6" fillId="20" borderId="13" xfId="0" applyFont="1" applyFill="1" applyBorder="1" applyAlignment="1" applyProtection="1">
      <alignment horizontal="right" vertical="center" wrapText="1"/>
      <protection locked="0"/>
    </xf>
    <xf numFmtId="169" fontId="6" fillId="20" borderId="14" xfId="0" applyNumberFormat="1" applyFont="1" applyFill="1" applyBorder="1" applyAlignment="1" applyProtection="1">
      <alignment horizontal="center" vertical="center" wrapText="1"/>
      <protection/>
    </xf>
    <xf numFmtId="0" fontId="22" fillId="10" borderId="13" xfId="0" applyFont="1" applyFill="1" applyBorder="1" applyAlignment="1" applyProtection="1">
      <alignment horizontal="right" vertical="center" wrapText="1"/>
      <protection locked="0"/>
    </xf>
    <xf numFmtId="169" fontId="22" fillId="10" borderId="14" xfId="0" applyNumberFormat="1" applyFont="1" applyFill="1" applyBorder="1" applyAlignment="1" applyProtection="1">
      <alignment horizontal="right" vertical="center" wrapText="1"/>
      <protection/>
    </xf>
    <xf numFmtId="0" fontId="4" fillId="0" borderId="0" xfId="0" applyFont="1" applyFill="1" applyAlignment="1">
      <alignment vertical="center" wrapText="1"/>
    </xf>
    <xf numFmtId="0" fontId="13" fillId="0" borderId="0" xfId="0" applyFont="1" applyFill="1" applyBorder="1" applyAlignment="1">
      <alignment horizontal="right" vertical="center" indent="1"/>
    </xf>
    <xf numFmtId="0" fontId="23" fillId="10" borderId="1" xfId="0" applyFont="1" applyFill="1" applyBorder="1" applyAlignment="1">
      <alignment horizontal="center" vertical="center" wrapText="1"/>
    </xf>
    <xf numFmtId="0" fontId="79" fillId="0" borderId="0" xfId="0" applyFont="1" applyFill="1" applyAlignment="1">
      <alignment horizontal="right" vertical="center"/>
    </xf>
    <xf numFmtId="0" fontId="80" fillId="0" borderId="0" xfId="0" applyFont="1" applyAlignment="1">
      <alignment vertical="center"/>
    </xf>
    <xf numFmtId="0" fontId="81" fillId="0" borderId="0" xfId="0" applyFont="1" applyFill="1" applyBorder="1" applyAlignment="1">
      <alignment horizontal="right" vertical="center"/>
    </xf>
    <xf numFmtId="169" fontId="60" fillId="0" borderId="0" xfId="0" applyNumberFormat="1" applyFont="1" applyFill="1" applyBorder="1" applyAlignment="1">
      <alignment horizontal="left" vertical="center"/>
    </xf>
    <xf numFmtId="0" fontId="13" fillId="0" borderId="49" xfId="0" applyFont="1" applyBorder="1" applyAlignment="1">
      <alignment/>
    </xf>
    <xf numFmtId="0" fontId="4" fillId="0" borderId="49" xfId="0" applyFont="1" applyBorder="1" applyAlignment="1">
      <alignment/>
    </xf>
    <xf numFmtId="0" fontId="22" fillId="10" borderId="50" xfId="0" applyFont="1" applyFill="1" applyBorder="1" applyAlignment="1">
      <alignment horizontal="left" vertical="center" wrapText="1"/>
    </xf>
    <xf numFmtId="171" fontId="25" fillId="22" borderId="51" xfId="63" applyNumberFormat="1" applyFont="1" applyFill="1" applyBorder="1" applyAlignment="1">
      <alignment horizontal="right" vertical="center" wrapText="1"/>
    </xf>
    <xf numFmtId="0" fontId="82" fillId="16" borderId="52" xfId="0" applyFont="1" applyFill="1" applyBorder="1" applyAlignment="1">
      <alignment horizontal="right" vertical="center" wrapText="1"/>
    </xf>
    <xf numFmtId="169" fontId="82" fillId="16" borderId="53" xfId="0" applyNumberFormat="1" applyFont="1" applyFill="1" applyBorder="1" applyAlignment="1">
      <alignment horizontal="left" vertical="center" wrapText="1" indent="1"/>
    </xf>
    <xf numFmtId="0" fontId="82" fillId="16" borderId="54" xfId="0" applyFont="1" applyFill="1" applyBorder="1" applyAlignment="1">
      <alignment horizontal="right" vertical="center" wrapText="1"/>
    </xf>
    <xf numFmtId="0" fontId="22" fillId="10" borderId="55" xfId="0" applyFont="1" applyFill="1" applyBorder="1" applyAlignment="1">
      <alignment horizontal="left" vertical="center" wrapText="1"/>
    </xf>
    <xf numFmtId="171" fontId="25" fillId="5" borderId="56" xfId="63" applyNumberFormat="1" applyFont="1" applyFill="1" applyBorder="1" applyAlignment="1">
      <alignment horizontal="right" vertical="center" wrapText="1"/>
    </xf>
    <xf numFmtId="0" fontId="82" fillId="16" borderId="57" xfId="0" applyFont="1" applyFill="1" applyBorder="1" applyAlignment="1">
      <alignment horizontal="right" vertical="center" wrapText="1"/>
    </xf>
    <xf numFmtId="0" fontId="82" fillId="16" borderId="58" xfId="0" applyFont="1" applyFill="1" applyBorder="1" applyAlignment="1">
      <alignment horizontal="right" vertical="center" wrapText="1"/>
    </xf>
    <xf numFmtId="0" fontId="22" fillId="10" borderId="47" xfId="0" applyFont="1" applyFill="1" applyBorder="1" applyAlignment="1">
      <alignment horizontal="left" vertical="center" wrapText="1"/>
    </xf>
    <xf numFmtId="171" fontId="25" fillId="22" borderId="45" xfId="63" applyNumberFormat="1" applyFont="1" applyFill="1" applyBorder="1" applyAlignment="1">
      <alignment horizontal="right" vertical="center" wrapText="1"/>
    </xf>
    <xf numFmtId="0" fontId="22" fillId="10" borderId="59" xfId="0" applyFont="1" applyFill="1" applyBorder="1" applyAlignment="1">
      <alignment horizontal="left" vertical="center"/>
    </xf>
    <xf numFmtId="171" fontId="25" fillId="20" borderId="60" xfId="63" applyNumberFormat="1" applyFont="1" applyFill="1" applyBorder="1" applyAlignment="1">
      <alignment horizontal="right" vertical="center" wrapText="1"/>
    </xf>
    <xf numFmtId="0" fontId="22" fillId="10" borderId="61" xfId="0" applyFont="1" applyFill="1" applyBorder="1" applyAlignment="1">
      <alignment horizontal="left" vertical="center" wrapText="1"/>
    </xf>
    <xf numFmtId="171" fontId="25" fillId="22" borderId="62" xfId="63" applyNumberFormat="1" applyFont="1" applyFill="1" applyBorder="1" applyAlignment="1">
      <alignment horizontal="right" vertical="center" wrapText="1"/>
    </xf>
    <xf numFmtId="0" fontId="22"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right" vertical="center" wrapText="1"/>
      <protection/>
    </xf>
    <xf numFmtId="171" fontId="25" fillId="20" borderId="1" xfId="63" applyNumberFormat="1" applyFont="1" applyFill="1" applyBorder="1" applyAlignment="1">
      <alignment horizontal="right" vertical="center" wrapText="1"/>
    </xf>
    <xf numFmtId="171" fontId="83" fillId="8" borderId="63" xfId="63" applyNumberFormat="1" applyFont="1" applyFill="1" applyBorder="1" applyAlignment="1" applyProtection="1">
      <alignment horizontal="right" vertical="center" wrapText="1"/>
      <protection locked="0"/>
    </xf>
    <xf numFmtId="171" fontId="83" fillId="8" borderId="64" xfId="63" applyNumberFormat="1" applyFont="1" applyFill="1" applyBorder="1" applyAlignment="1" applyProtection="1">
      <alignment horizontal="right" vertical="center" wrapText="1"/>
      <protection locked="0"/>
    </xf>
    <xf numFmtId="171" fontId="83" fillId="8" borderId="1" xfId="0" applyNumberFormat="1" applyFont="1" applyFill="1" applyBorder="1" applyAlignment="1" applyProtection="1">
      <alignment horizontal="right" vertical="center" wrapText="1"/>
      <protection locked="0"/>
    </xf>
    <xf numFmtId="171" fontId="83" fillId="20" borderId="1" xfId="0" applyNumberFormat="1" applyFont="1" applyFill="1" applyBorder="1" applyAlignment="1" applyProtection="1">
      <alignment horizontal="right" vertical="center" wrapText="1"/>
      <protection/>
    </xf>
    <xf numFmtId="169" fontId="23" fillId="10" borderId="1" xfId="0" applyNumberFormat="1" applyFont="1" applyFill="1" applyBorder="1" applyAlignment="1">
      <alignment vertical="center" wrapText="1"/>
    </xf>
    <xf numFmtId="9" fontId="77" fillId="20" borderId="1" xfId="63"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22" fillId="10" borderId="30"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13" fillId="0" borderId="65" xfId="48" applyFont="1" applyFill="1" applyBorder="1" applyAlignment="1">
      <alignment horizontal="center"/>
    </xf>
    <xf numFmtId="0" fontId="13" fillId="0" borderId="66" xfId="48" applyFont="1" applyFill="1" applyBorder="1" applyAlignment="1">
      <alignment horizontal="center" vertical="center"/>
    </xf>
    <xf numFmtId="0" fontId="13" fillId="0" borderId="0" xfId="48" applyFont="1" applyFill="1" applyBorder="1" applyAlignment="1">
      <alignment horizontal="left" vertical="center" indent="2"/>
    </xf>
    <xf numFmtId="0" fontId="84" fillId="0" borderId="0" xfId="48" applyFont="1" applyFill="1" applyBorder="1" applyAlignment="1">
      <alignment horizontal="left" vertical="center" indent="1"/>
    </xf>
    <xf numFmtId="0" fontId="13" fillId="0" borderId="38" xfId="48" applyFont="1" applyFill="1" applyBorder="1" applyAlignment="1">
      <alignment horizontal="center" vertical="top"/>
    </xf>
    <xf numFmtId="0" fontId="13" fillId="0" borderId="0" xfId="48" applyFont="1" applyFill="1" applyBorder="1" applyAlignment="1">
      <alignment horizontal="center" vertical="top"/>
    </xf>
    <xf numFmtId="0" fontId="84" fillId="0" borderId="0" xfId="48" applyFont="1" applyFill="1" applyBorder="1" applyAlignment="1">
      <alignment horizontal="left" vertical="top"/>
    </xf>
    <xf numFmtId="0" fontId="11" fillId="0" borderId="0" xfId="0" applyFont="1" applyAlignment="1">
      <alignment horizontal="left"/>
    </xf>
    <xf numFmtId="0" fontId="6" fillId="8" borderId="67"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20" borderId="67" xfId="0" applyFill="1" applyBorder="1" applyAlignment="1">
      <alignment/>
    </xf>
    <xf numFmtId="0" fontId="0" fillId="10" borderId="67" xfId="0" applyFill="1" applyBorder="1" applyAlignment="1">
      <alignment/>
    </xf>
    <xf numFmtId="0" fontId="85" fillId="0" borderId="0" xfId="0" applyFont="1" applyAlignment="1">
      <alignment horizontal="center"/>
    </xf>
    <xf numFmtId="0" fontId="22" fillId="10" borderId="68" xfId="0" applyFont="1" applyFill="1" applyBorder="1" applyAlignment="1">
      <alignment horizontal="center" vertical="center" wrapText="1"/>
    </xf>
    <xf numFmtId="0" fontId="22" fillId="10" borderId="69" xfId="0" applyFont="1" applyFill="1" applyBorder="1" applyAlignment="1">
      <alignment horizontal="center" vertical="center" wrapText="1"/>
    </xf>
    <xf numFmtId="0" fontId="22" fillId="10" borderId="70" xfId="0" applyFont="1" applyFill="1" applyBorder="1" applyAlignment="1">
      <alignment horizontal="center" vertical="center" wrapText="1"/>
    </xf>
    <xf numFmtId="2" fontId="14" fillId="8" borderId="71" xfId="0" applyNumberFormat="1" applyFont="1" applyFill="1" applyBorder="1" applyAlignment="1" applyProtection="1">
      <alignment horizontal="center" vertical="center" wrapText="1"/>
      <protection locked="0"/>
    </xf>
    <xf numFmtId="169" fontId="14" fillId="8" borderId="16" xfId="0" applyNumberFormat="1" applyFont="1" applyFill="1" applyBorder="1" applyAlignment="1" applyProtection="1">
      <alignment horizontal="center" vertical="center" wrapText="1"/>
      <protection locked="0"/>
    </xf>
    <xf numFmtId="169" fontId="14" fillId="20" borderId="72" xfId="0" applyNumberFormat="1" applyFont="1" applyFill="1" applyBorder="1" applyAlignment="1">
      <alignment horizontal="right" vertical="center" wrapText="1"/>
    </xf>
    <xf numFmtId="2" fontId="14" fillId="8" borderId="35" xfId="0" applyNumberFormat="1" applyFont="1" applyFill="1" applyBorder="1" applyAlignment="1" applyProtection="1">
      <alignment horizontal="center" vertical="center" wrapText="1"/>
      <protection locked="0"/>
    </xf>
    <xf numFmtId="169" fontId="14" fillId="8" borderId="1" xfId="0" applyNumberFormat="1" applyFont="1" applyFill="1" applyBorder="1" applyAlignment="1" applyProtection="1">
      <alignment horizontal="center" vertical="center" wrapText="1"/>
      <protection locked="0"/>
    </xf>
    <xf numFmtId="169" fontId="14" fillId="20" borderId="73" xfId="0" applyNumberFormat="1" applyFont="1" applyFill="1" applyBorder="1" applyAlignment="1">
      <alignment horizontal="right" vertical="center" wrapText="1"/>
    </xf>
    <xf numFmtId="2" fontId="14" fillId="8" borderId="36" xfId="0" applyNumberFormat="1" applyFont="1" applyFill="1" applyBorder="1" applyAlignment="1" applyProtection="1">
      <alignment horizontal="center" vertical="center" wrapText="1"/>
      <protection locked="0"/>
    </xf>
    <xf numFmtId="169" fontId="14" fillId="8" borderId="74" xfId="0" applyNumberFormat="1" applyFont="1" applyFill="1" applyBorder="1" applyAlignment="1" applyProtection="1">
      <alignment horizontal="center" vertical="center" wrapText="1"/>
      <protection locked="0"/>
    </xf>
    <xf numFmtId="169" fontId="14" fillId="20" borderId="75" xfId="0" applyNumberFormat="1" applyFont="1" applyFill="1" applyBorder="1" applyAlignment="1">
      <alignment horizontal="right" vertical="center" wrapText="1"/>
    </xf>
    <xf numFmtId="169" fontId="23" fillId="10" borderId="76" xfId="0" applyNumberFormat="1" applyFont="1" applyFill="1" applyBorder="1" applyAlignment="1">
      <alignment horizontal="right" vertical="center" wrapText="1"/>
    </xf>
    <xf numFmtId="0" fontId="2" fillId="0" borderId="0" xfId="0" applyFont="1" applyAlignment="1">
      <alignment/>
    </xf>
    <xf numFmtId="0" fontId="9" fillId="0" borderId="0" xfId="0" applyFont="1" applyAlignment="1">
      <alignment horizontal="left" vertical="center"/>
    </xf>
    <xf numFmtId="9" fontId="14" fillId="23" borderId="1" xfId="62" applyFont="1" applyFill="1" applyBorder="1" applyAlignment="1" applyProtection="1">
      <alignment horizontal="right" vertical="center" wrapText="1" indent="4"/>
      <protection/>
    </xf>
    <xf numFmtId="169" fontId="14" fillId="8" borderId="77" xfId="0" applyNumberFormat="1" applyFont="1" applyFill="1" applyBorder="1" applyAlignment="1">
      <alignment vertical="center" wrapText="1"/>
    </xf>
    <xf numFmtId="169" fontId="14" fillId="8" borderId="2" xfId="0" applyNumberFormat="1" applyFont="1" applyFill="1" applyBorder="1" applyAlignment="1">
      <alignment vertical="center" wrapText="1"/>
    </xf>
    <xf numFmtId="0" fontId="39" fillId="8" borderId="78" xfId="0" applyFont="1" applyFill="1" applyBorder="1" applyAlignment="1" applyProtection="1">
      <alignment horizontal="center" vertical="center"/>
      <protection locked="0"/>
    </xf>
    <xf numFmtId="0" fontId="4" fillId="24" borderId="79" xfId="68" applyFont="1" applyFill="1" applyBorder="1" applyAlignment="1">
      <alignment horizontal="center" vertical="center" wrapText="1"/>
      <protection/>
    </xf>
    <xf numFmtId="0" fontId="4" fillId="24" borderId="2" xfId="0" applyFont="1" applyFill="1" applyBorder="1" applyAlignment="1">
      <alignment horizontal="center" vertical="center"/>
    </xf>
    <xf numFmtId="169" fontId="14" fillId="8" borderId="78" xfId="0" applyNumberFormat="1" applyFont="1" applyFill="1" applyBorder="1" applyAlignment="1">
      <alignment vertical="center" wrapText="1"/>
    </xf>
    <xf numFmtId="0" fontId="4" fillId="24" borderId="80" xfId="68" applyFont="1" applyFill="1" applyBorder="1" applyAlignment="1">
      <alignment horizontal="center" vertical="center" wrapText="1"/>
      <protection/>
    </xf>
    <xf numFmtId="169" fontId="14" fillId="8" borderId="81" xfId="0" applyNumberFormat="1" applyFont="1" applyFill="1" applyBorder="1" applyAlignment="1">
      <alignment vertical="center" wrapText="1"/>
    </xf>
    <xf numFmtId="0" fontId="4" fillId="24" borderId="77" xfId="0" applyFont="1" applyFill="1" applyBorder="1" applyAlignment="1">
      <alignment horizontal="center" vertical="center"/>
    </xf>
    <xf numFmtId="0" fontId="4" fillId="24" borderId="82" xfId="0" applyFont="1" applyFill="1" applyBorder="1" applyAlignment="1">
      <alignment horizontal="center" vertical="center"/>
    </xf>
    <xf numFmtId="169" fontId="14" fillId="6" borderId="78" xfId="0" applyNumberFormat="1" applyFont="1" applyFill="1" applyBorder="1" applyAlignment="1">
      <alignment vertical="center" wrapText="1"/>
    </xf>
    <xf numFmtId="169" fontId="14" fillId="0" borderId="0" xfId="0" applyNumberFormat="1" applyFont="1" applyFill="1" applyBorder="1" applyAlignment="1">
      <alignment vertical="center" wrapText="1"/>
    </xf>
    <xf numFmtId="169" fontId="14" fillId="0" borderId="0" xfId="0" applyNumberFormat="1" applyFont="1" applyFill="1" applyBorder="1" applyAlignment="1">
      <alignment horizontal="center" vertical="center" wrapText="1"/>
    </xf>
    <xf numFmtId="189" fontId="14" fillId="0" borderId="0" xfId="0" applyNumberFormat="1" applyFont="1" applyFill="1" applyBorder="1" applyAlignment="1" applyProtection="1">
      <alignment horizontal="center" vertical="center" wrapText="1"/>
      <protection locked="0"/>
    </xf>
    <xf numFmtId="0" fontId="22" fillId="10" borderId="83" xfId="0" applyFont="1" applyFill="1" applyBorder="1" applyAlignment="1">
      <alignment horizontal="center" vertical="center" wrapText="1"/>
    </xf>
    <xf numFmtId="0" fontId="22" fillId="10" borderId="84" xfId="0" applyFont="1" applyFill="1" applyBorder="1" applyAlignment="1">
      <alignment horizontal="center" vertical="center" wrapText="1"/>
    </xf>
    <xf numFmtId="0" fontId="22" fillId="10" borderId="84" xfId="0" applyFont="1" applyFill="1" applyBorder="1" applyAlignment="1">
      <alignment horizontal="left" vertical="center" wrapText="1"/>
    </xf>
    <xf numFmtId="169" fontId="22" fillId="10" borderId="85" xfId="0" applyNumberFormat="1" applyFont="1" applyFill="1" applyBorder="1" applyAlignment="1">
      <alignment horizontal="center" vertical="center" wrapText="1"/>
    </xf>
    <xf numFmtId="0" fontId="1" fillId="21" borderId="86" xfId="0" applyNumberFormat="1" applyFont="1" applyFill="1" applyBorder="1" applyAlignment="1">
      <alignment horizontal="center" vertical="center" wrapText="1"/>
    </xf>
    <xf numFmtId="0" fontId="1" fillId="21" borderId="87" xfId="0" applyNumberFormat="1" applyFont="1" applyFill="1" applyBorder="1" applyAlignment="1">
      <alignment horizontal="center" vertical="center" wrapText="1"/>
    </xf>
    <xf numFmtId="0" fontId="1" fillId="21" borderId="88" xfId="0" applyNumberFormat="1" applyFont="1" applyFill="1" applyBorder="1" applyAlignment="1">
      <alignment horizontal="center" vertical="center" wrapText="1"/>
    </xf>
    <xf numFmtId="169" fontId="14" fillId="6" borderId="89" xfId="0" applyNumberFormat="1" applyFont="1" applyFill="1" applyBorder="1" applyAlignment="1">
      <alignment vertical="center" wrapText="1"/>
    </xf>
    <xf numFmtId="0" fontId="39" fillId="8" borderId="90" xfId="0" applyFont="1" applyFill="1" applyBorder="1" applyAlignment="1" applyProtection="1">
      <alignment horizontal="center" vertical="center"/>
      <protection locked="0"/>
    </xf>
    <xf numFmtId="169" fontId="14" fillId="6" borderId="90" xfId="0" applyNumberFormat="1" applyFont="1" applyFill="1" applyBorder="1" applyAlignment="1">
      <alignment vertical="center" wrapText="1"/>
    </xf>
    <xf numFmtId="169" fontId="14" fillId="6" borderId="91" xfId="0" applyNumberFormat="1" applyFont="1" applyFill="1" applyBorder="1" applyAlignment="1">
      <alignment vertical="center" wrapText="1"/>
    </xf>
    <xf numFmtId="0" fontId="4" fillId="24" borderId="92" xfId="68" applyFont="1" applyFill="1" applyBorder="1" applyAlignment="1">
      <alignment horizontal="center" vertical="center" wrapText="1"/>
      <protection/>
    </xf>
    <xf numFmtId="0" fontId="1" fillId="21" borderId="89" xfId="0" applyNumberFormat="1" applyFont="1" applyFill="1" applyBorder="1" applyAlignment="1">
      <alignment horizontal="center" vertical="center" wrapText="1"/>
    </xf>
    <xf numFmtId="0" fontId="22" fillId="10" borderId="33" xfId="0" applyFont="1" applyFill="1" applyBorder="1" applyAlignment="1">
      <alignment horizontal="center" vertical="center" wrapText="1"/>
    </xf>
    <xf numFmtId="0" fontId="22" fillId="10" borderId="33" xfId="0" applyFont="1" applyFill="1" applyBorder="1" applyAlignment="1">
      <alignment horizontal="left" vertical="center" wrapText="1"/>
    </xf>
    <xf numFmtId="169" fontId="22" fillId="10" borderId="22" xfId="0" applyNumberFormat="1" applyFont="1" applyFill="1" applyBorder="1" applyAlignment="1">
      <alignment horizontal="center" vertical="center" wrapText="1"/>
    </xf>
    <xf numFmtId="169" fontId="23" fillId="10" borderId="22" xfId="0" applyNumberFormat="1" applyFont="1" applyFill="1" applyBorder="1" applyAlignment="1">
      <alignment horizontal="center" vertical="center" wrapText="1"/>
    </xf>
    <xf numFmtId="0" fontId="86" fillId="24" borderId="93" xfId="0" applyFont="1" applyFill="1" applyBorder="1" applyAlignment="1">
      <alignment horizontal="center" vertical="center" wrapText="1"/>
    </xf>
    <xf numFmtId="185" fontId="14" fillId="24" borderId="94" xfId="0" applyNumberFormat="1" applyFont="1" applyFill="1" applyBorder="1" applyAlignment="1">
      <alignment horizontal="center" vertical="center" wrapText="1"/>
    </xf>
    <xf numFmtId="1" fontId="39" fillId="8" borderId="95" xfId="0" applyNumberFormat="1" applyFont="1" applyFill="1" applyBorder="1" applyAlignment="1" applyProtection="1">
      <alignment horizontal="center" vertical="center" wrapText="1"/>
      <protection locked="0"/>
    </xf>
    <xf numFmtId="0" fontId="86" fillId="24" borderId="96" xfId="0" applyFont="1" applyFill="1" applyBorder="1" applyAlignment="1">
      <alignment horizontal="center" vertical="center" wrapText="1"/>
    </xf>
    <xf numFmtId="0" fontId="86" fillId="24" borderId="97" xfId="0" applyFont="1" applyFill="1" applyBorder="1" applyAlignment="1">
      <alignment horizontal="center" vertical="center" wrapText="1"/>
    </xf>
    <xf numFmtId="206" fontId="39" fillId="8" borderId="98" xfId="0" applyNumberFormat="1" applyFont="1" applyFill="1" applyBorder="1" applyAlignment="1" applyProtection="1">
      <alignment horizontal="center" vertical="center" wrapText="1"/>
      <protection locked="0"/>
    </xf>
    <xf numFmtId="0" fontId="86" fillId="0" borderId="99" xfId="0" applyFont="1" applyFill="1" applyBorder="1" applyAlignment="1">
      <alignment horizontal="center" vertical="center" wrapText="1"/>
    </xf>
    <xf numFmtId="206" fontId="39" fillId="0" borderId="99" xfId="0" applyNumberFormat="1" applyFont="1" applyFill="1" applyBorder="1" applyAlignment="1" applyProtection="1">
      <alignment horizontal="center" vertical="center" wrapText="1"/>
      <protection locked="0"/>
    </xf>
    <xf numFmtId="0" fontId="14" fillId="20" borderId="78" xfId="0" applyNumberFormat="1" applyFont="1" applyFill="1" applyBorder="1" applyAlignment="1">
      <alignment horizontal="center" vertical="center" wrapText="1"/>
    </xf>
    <xf numFmtId="0" fontId="14" fillId="20" borderId="90" xfId="0" applyNumberFormat="1" applyFont="1" applyFill="1" applyBorder="1" applyAlignment="1">
      <alignment horizontal="center" vertical="center" wrapText="1"/>
    </xf>
    <xf numFmtId="169" fontId="14" fillId="8" borderId="82" xfId="0" applyNumberFormat="1" applyFont="1" applyFill="1" applyBorder="1" applyAlignment="1">
      <alignment vertical="center" wrapText="1"/>
    </xf>
    <xf numFmtId="0" fontId="4" fillId="24" borderId="100" xfId="0" applyFont="1" applyFill="1" applyBorder="1" applyAlignment="1">
      <alignment horizontal="center" vertical="center" wrapText="1"/>
    </xf>
    <xf numFmtId="0" fontId="4" fillId="24" borderId="101" xfId="0" applyFont="1" applyFill="1" applyBorder="1" applyAlignment="1">
      <alignment horizontal="center" vertical="center" wrapText="1"/>
    </xf>
    <xf numFmtId="169" fontId="1" fillId="20" borderId="102" xfId="0" applyNumberFormat="1" applyFont="1" applyFill="1" applyBorder="1" applyAlignment="1">
      <alignment horizontal="center" vertical="center" wrapText="1"/>
    </xf>
    <xf numFmtId="169" fontId="1" fillId="20" borderId="103" xfId="0" applyNumberFormat="1"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left" vertical="center" wrapText="1"/>
    </xf>
    <xf numFmtId="0" fontId="4" fillId="0" borderId="0" xfId="0" applyFont="1" applyAlignment="1">
      <alignment wrapText="1"/>
    </xf>
    <xf numFmtId="0" fontId="0" fillId="0" borderId="0" xfId="0" applyFill="1" applyAlignment="1">
      <alignment wrapText="1"/>
    </xf>
    <xf numFmtId="0" fontId="0" fillId="0" borderId="0" xfId="0" applyFill="1" applyBorder="1" applyAlignment="1" applyProtection="1">
      <alignment horizontal="left" vertical="center" wrapText="1"/>
      <protection/>
    </xf>
    <xf numFmtId="0" fontId="0" fillId="0" borderId="0" xfId="0" applyFill="1" applyBorder="1" applyAlignment="1" applyProtection="1">
      <alignment horizontal="left" wrapText="1"/>
      <protection/>
    </xf>
    <xf numFmtId="185" fontId="14" fillId="21" borderId="104" xfId="0" applyNumberFormat="1" applyFont="1" applyFill="1" applyBorder="1" applyAlignment="1">
      <alignment vertical="center" wrapText="1"/>
    </xf>
    <xf numFmtId="0" fontId="0" fillId="0" borderId="0" xfId="0" applyBorder="1" applyAlignment="1">
      <alignment horizontal="left" vertical="center" indent="2"/>
    </xf>
    <xf numFmtId="0" fontId="0" fillId="0" borderId="0" xfId="0" applyBorder="1" applyAlignment="1">
      <alignment horizontal="left"/>
    </xf>
    <xf numFmtId="0" fontId="41" fillId="0" borderId="0" xfId="0" applyFont="1" applyFill="1" applyBorder="1" applyAlignment="1">
      <alignment horizontal="left" vertical="center" indent="2"/>
    </xf>
    <xf numFmtId="0" fontId="88" fillId="0" borderId="0" xfId="0" applyFont="1" applyFill="1" applyBorder="1" applyAlignment="1">
      <alignment/>
    </xf>
    <xf numFmtId="0" fontId="16" fillId="0" borderId="0" xfId="0" applyFont="1" applyFill="1" applyBorder="1" applyAlignment="1">
      <alignment horizontal="right" vertical="center" indent="1"/>
    </xf>
    <xf numFmtId="171" fontId="83" fillId="8" borderId="105" xfId="63" applyNumberFormat="1" applyFont="1" applyFill="1" applyBorder="1" applyAlignment="1" applyProtection="1">
      <alignment horizontal="right" vertical="center" wrapText="1"/>
      <protection locked="0"/>
    </xf>
    <xf numFmtId="0" fontId="0" fillId="0" borderId="106" xfId="0" applyBorder="1" applyAlignment="1">
      <alignment horizontal="left" vertical="center" indent="2"/>
    </xf>
    <xf numFmtId="0" fontId="0" fillId="0" borderId="107" xfId="0" applyBorder="1" applyAlignment="1">
      <alignment horizontal="left"/>
    </xf>
    <xf numFmtId="0" fontId="22" fillId="10" borderId="30" xfId="0" applyFont="1" applyFill="1" applyBorder="1" applyAlignment="1">
      <alignment horizontal="center" vertical="center" wrapText="1"/>
    </xf>
    <xf numFmtId="0" fontId="1" fillId="20" borderId="108"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22" fillId="10" borderId="18" xfId="0" applyFont="1" applyFill="1" applyBorder="1" applyAlignment="1">
      <alignment horizontal="left" vertical="center" indent="2"/>
    </xf>
    <xf numFmtId="0" fontId="84" fillId="0" borderId="39" xfId="48" applyFont="1" applyFill="1" applyBorder="1" applyAlignment="1">
      <alignment horizontal="left"/>
    </xf>
    <xf numFmtId="0" fontId="84" fillId="0" borderId="39" xfId="48" applyFont="1" applyBorder="1" applyAlignment="1">
      <alignment/>
    </xf>
    <xf numFmtId="0" fontId="84" fillId="0" borderId="109" xfId="48" applyFont="1" applyBorder="1" applyAlignment="1">
      <alignment/>
    </xf>
    <xf numFmtId="185" fontId="14" fillId="21" borderId="110" xfId="0" applyNumberFormat="1" applyFont="1" applyFill="1" applyBorder="1" applyAlignment="1">
      <alignment vertical="center" wrapText="1"/>
    </xf>
    <xf numFmtId="169" fontId="14" fillId="2" borderId="111" xfId="0" applyNumberFormat="1" applyFont="1" applyFill="1" applyBorder="1" applyAlignment="1">
      <alignment horizontal="center" vertical="center" wrapText="1"/>
    </xf>
    <xf numFmtId="169" fontId="14" fillId="8" borderId="112" xfId="0" applyNumberFormat="1" applyFont="1" applyFill="1" applyBorder="1" applyAlignment="1">
      <alignment vertical="center" wrapText="1"/>
    </xf>
    <xf numFmtId="169" fontId="14" fillId="8" borderId="113" xfId="0" applyNumberFormat="1" applyFont="1" applyFill="1" applyBorder="1" applyAlignment="1">
      <alignment vertical="center" wrapText="1"/>
    </xf>
    <xf numFmtId="185" fontId="14" fillId="21" borderId="71" xfId="0" applyNumberFormat="1" applyFont="1" applyFill="1" applyBorder="1" applyAlignment="1">
      <alignment vertical="center" wrapText="1"/>
    </xf>
    <xf numFmtId="169" fontId="14" fillId="8" borderId="114" xfId="0" applyNumberFormat="1" applyFont="1" applyFill="1" applyBorder="1" applyAlignment="1">
      <alignment vertical="center" wrapText="1"/>
    </xf>
    <xf numFmtId="169" fontId="14" fillId="2" borderId="1" xfId="0" applyNumberFormat="1" applyFont="1" applyFill="1" applyBorder="1" applyAlignment="1">
      <alignment horizontal="center" vertical="center" wrapText="1"/>
    </xf>
    <xf numFmtId="169" fontId="14" fillId="8" borderId="13" xfId="0" applyNumberFormat="1" applyFont="1" applyFill="1" applyBorder="1" applyAlignment="1">
      <alignment vertical="center" wrapText="1"/>
    </xf>
    <xf numFmtId="169" fontId="14" fillId="8" borderId="115" xfId="0" applyNumberFormat="1" applyFont="1" applyFill="1" applyBorder="1" applyAlignment="1">
      <alignment vertical="center" wrapText="1"/>
    </xf>
    <xf numFmtId="0" fontId="93" fillId="0" borderId="0" xfId="0" applyFont="1" applyAlignment="1">
      <alignment horizontal="left" vertical="top"/>
    </xf>
    <xf numFmtId="0" fontId="84" fillId="0" borderId="116" xfId="48" applyFont="1" applyFill="1" applyBorder="1" applyAlignment="1">
      <alignment horizontal="left" vertical="top"/>
    </xf>
    <xf numFmtId="0" fontId="84" fillId="0" borderId="117" xfId="48" applyFont="1" applyFill="1" applyBorder="1" applyAlignment="1">
      <alignment horizontal="left" vertical="top"/>
    </xf>
    <xf numFmtId="0" fontId="11" fillId="0" borderId="0" xfId="0" applyFont="1" applyAlignment="1">
      <alignment horizontal="left" wrapText="1"/>
    </xf>
    <xf numFmtId="0" fontId="84" fillId="0" borderId="0" xfId="48" applyFont="1" applyFill="1" applyBorder="1" applyAlignment="1">
      <alignment horizontal="left" vertical="center"/>
    </xf>
    <xf numFmtId="0" fontId="0" fillId="0" borderId="0" xfId="0" applyBorder="1" applyAlignment="1">
      <alignment/>
    </xf>
    <xf numFmtId="0" fontId="0" fillId="0" borderId="118" xfId="0" applyBorder="1" applyAlignment="1">
      <alignment/>
    </xf>
    <xf numFmtId="0" fontId="0" fillId="0" borderId="119" xfId="0" applyBorder="1" applyAlignment="1">
      <alignment/>
    </xf>
    <xf numFmtId="0" fontId="22" fillId="10" borderId="13" xfId="0" applyFont="1" applyFill="1" applyBorder="1" applyAlignment="1">
      <alignment horizontal="left" vertical="center" wrapText="1"/>
    </xf>
    <xf numFmtId="0" fontId="0" fillId="0" borderId="14" xfId="0" applyBorder="1" applyAlignment="1">
      <alignment/>
    </xf>
    <xf numFmtId="0" fontId="22" fillId="10" borderId="13" xfId="0" applyFont="1" applyFill="1" applyBorder="1" applyAlignment="1">
      <alignment horizontal="center" vertical="center" wrapText="1"/>
    </xf>
    <xf numFmtId="0" fontId="38" fillId="8" borderId="18" xfId="0" applyNumberFormat="1" applyFont="1" applyFill="1" applyBorder="1" applyAlignment="1" applyProtection="1">
      <alignment horizontal="left" vertical="center" indent="2"/>
      <protection locked="0"/>
    </xf>
    <xf numFmtId="0" fontId="0" fillId="8" borderId="106" xfId="0" applyFill="1" applyBorder="1" applyAlignment="1" applyProtection="1">
      <alignment horizontal="left" vertical="center" indent="2"/>
      <protection locked="0"/>
    </xf>
    <xf numFmtId="0" fontId="35" fillId="8" borderId="106" xfId="0" applyFont="1" applyFill="1" applyBorder="1" applyAlignment="1" applyProtection="1">
      <alignment horizontal="left" vertical="center" indent="2"/>
      <protection locked="0"/>
    </xf>
    <xf numFmtId="0" fontId="22" fillId="10" borderId="1" xfId="0" applyFont="1" applyFill="1" applyBorder="1" applyAlignment="1">
      <alignment horizontal="left" vertical="center" indent="2"/>
    </xf>
    <xf numFmtId="0" fontId="0" fillId="0" borderId="1" xfId="0" applyBorder="1" applyAlignment="1">
      <alignment horizontal="left" vertical="center" indent="2"/>
    </xf>
    <xf numFmtId="0" fontId="0" fillId="0" borderId="1" xfId="0" applyBorder="1" applyAlignment="1">
      <alignment horizontal="left"/>
    </xf>
    <xf numFmtId="0" fontId="78" fillId="0" borderId="120" xfId="0" applyFont="1" applyFill="1" applyBorder="1" applyAlignment="1">
      <alignment horizontal="left" vertical="center" wrapText="1"/>
    </xf>
    <xf numFmtId="0" fontId="36" fillId="0" borderId="120" xfId="0" applyFont="1" applyBorder="1" applyAlignment="1">
      <alignment vertical="center" wrapText="1"/>
    </xf>
    <xf numFmtId="0" fontId="0" fillId="0" borderId="120" xfId="0" applyBorder="1" applyAlignment="1">
      <alignment/>
    </xf>
    <xf numFmtId="0" fontId="4" fillId="0" borderId="17" xfId="0" applyFont="1" applyFill="1" applyBorder="1" applyAlignment="1">
      <alignment horizontal="left" vertical="center" wrapText="1" indent="2"/>
    </xf>
    <xf numFmtId="0" fontId="37" fillId="0" borderId="0" xfId="0" applyFont="1" applyAlignment="1">
      <alignment vertical="center"/>
    </xf>
    <xf numFmtId="0" fontId="0" fillId="0" borderId="0" xfId="0" applyAlignment="1">
      <alignment vertical="center"/>
    </xf>
    <xf numFmtId="0" fontId="9" fillId="0" borderId="66" xfId="0" applyFont="1" applyFill="1" applyBorder="1" applyAlignment="1">
      <alignment horizontal="left" vertical="center" wrapText="1"/>
    </xf>
    <xf numFmtId="0" fontId="0" fillId="0" borderId="0" xfId="0" applyAlignment="1">
      <alignment/>
    </xf>
    <xf numFmtId="0" fontId="0" fillId="0" borderId="66" xfId="0" applyBorder="1" applyAlignment="1">
      <alignment horizontal="left" vertical="center"/>
    </xf>
    <xf numFmtId="0" fontId="4" fillId="0" borderId="17" xfId="0" applyFont="1" applyFill="1" applyBorder="1" applyAlignment="1">
      <alignment horizontal="left" vertical="center" indent="2"/>
    </xf>
    <xf numFmtId="0" fontId="0" fillId="0" borderId="118" xfId="0" applyBorder="1" applyAlignment="1">
      <alignment horizontal="left" indent="2"/>
    </xf>
    <xf numFmtId="0" fontId="4" fillId="0" borderId="0" xfId="0" applyFont="1" applyFill="1" applyBorder="1" applyAlignment="1">
      <alignment horizontal="left" vertical="center" wrapText="1" indent="2"/>
    </xf>
    <xf numFmtId="0" fontId="9" fillId="20" borderId="13" xfId="0" applyNumberFormat="1" applyFont="1" applyFill="1" applyBorder="1" applyAlignment="1">
      <alignment horizontal="left" vertical="center" indent="1"/>
    </xf>
    <xf numFmtId="0" fontId="9" fillId="20" borderId="23" xfId="0" applyNumberFormat="1" applyFont="1" applyFill="1" applyBorder="1" applyAlignment="1">
      <alignment horizontal="left" vertical="center" indent="1"/>
    </xf>
    <xf numFmtId="0" fontId="9" fillId="20" borderId="14" xfId="0" applyNumberFormat="1" applyFont="1" applyFill="1" applyBorder="1" applyAlignment="1">
      <alignment horizontal="left" vertical="center" indent="1"/>
    </xf>
    <xf numFmtId="0" fontId="9" fillId="20" borderId="1" xfId="0" applyNumberFormat="1" applyFont="1" applyFill="1" applyBorder="1" applyAlignment="1">
      <alignment horizontal="left" vertical="center" indent="1"/>
    </xf>
    <xf numFmtId="0" fontId="36" fillId="20" borderId="1" xfId="0" applyFont="1" applyFill="1" applyBorder="1" applyAlignment="1">
      <alignment horizontal="left" vertical="center" indent="1"/>
    </xf>
    <xf numFmtId="0" fontId="23" fillId="10" borderId="121" xfId="0" applyFont="1" applyFill="1" applyBorder="1" applyAlignment="1">
      <alignment horizontal="center" vertical="center" wrapText="1"/>
    </xf>
    <xf numFmtId="0" fontId="0" fillId="0" borderId="16" xfId="0" applyBorder="1" applyAlignment="1">
      <alignment vertical="center"/>
    </xf>
    <xf numFmtId="0" fontId="23" fillId="10" borderId="85" xfId="0" applyFont="1" applyFill="1" applyBorder="1" applyAlignment="1">
      <alignment horizontal="center" vertical="center" wrapText="1"/>
    </xf>
    <xf numFmtId="0" fontId="0" fillId="0" borderId="122" xfId="0" applyBorder="1" applyAlignment="1">
      <alignment vertical="center"/>
    </xf>
    <xf numFmtId="0" fontId="22" fillId="10" borderId="123" xfId="0" applyFont="1" applyFill="1" applyBorder="1" applyAlignment="1">
      <alignment horizontal="left" vertical="center" indent="2"/>
    </xf>
    <xf numFmtId="0" fontId="0" fillId="0" borderId="21" xfId="0" applyBorder="1" applyAlignment="1">
      <alignment horizontal="left" vertical="center" indent="2"/>
    </xf>
    <xf numFmtId="0" fontId="0" fillId="0" borderId="124" xfId="0" applyBorder="1" applyAlignment="1">
      <alignment horizontal="left"/>
    </xf>
    <xf numFmtId="0" fontId="23" fillId="10" borderId="125" xfId="0" applyFont="1" applyFill="1" applyBorder="1" applyAlignment="1">
      <alignment horizontal="center" vertical="center" wrapText="1"/>
    </xf>
    <xf numFmtId="0" fontId="23" fillId="10" borderId="94" xfId="0" applyFont="1" applyFill="1" applyBorder="1" applyAlignment="1">
      <alignment horizontal="center" vertical="center" wrapText="1"/>
    </xf>
    <xf numFmtId="0" fontId="23" fillId="10" borderId="126" xfId="0" applyFont="1" applyFill="1" applyBorder="1" applyAlignment="1">
      <alignment horizontal="center" vertical="center" wrapText="1"/>
    </xf>
    <xf numFmtId="0" fontId="36" fillId="20" borderId="23" xfId="0" applyFont="1" applyFill="1" applyBorder="1" applyAlignment="1">
      <alignment horizontal="left" vertical="center" indent="1"/>
    </xf>
    <xf numFmtId="0" fontId="0" fillId="0" borderId="14" xfId="0" applyBorder="1" applyAlignment="1">
      <alignment horizontal="left"/>
    </xf>
    <xf numFmtId="0" fontId="23" fillId="10" borderId="50" xfId="0" applyFont="1" applyFill="1" applyBorder="1" applyAlignment="1">
      <alignment horizontal="center" vertical="center" wrapText="1"/>
    </xf>
    <xf numFmtId="0" fontId="0" fillId="0" borderId="55" xfId="0" applyBorder="1" applyAlignment="1">
      <alignment vertical="center"/>
    </xf>
    <xf numFmtId="0" fontId="23" fillId="10" borderId="16" xfId="0" applyFont="1" applyFill="1" applyBorder="1" applyAlignment="1">
      <alignment horizontal="center" vertical="center" wrapText="1"/>
    </xf>
    <xf numFmtId="0" fontId="22" fillId="10" borderId="30" xfId="0" applyFont="1" applyFill="1" applyBorder="1" applyAlignment="1">
      <alignment horizontal="left" vertical="center" indent="2"/>
    </xf>
    <xf numFmtId="0" fontId="0" fillId="0" borderId="31" xfId="0" applyBorder="1" applyAlignment="1">
      <alignment horizontal="left" vertical="center" indent="2"/>
    </xf>
    <xf numFmtId="0" fontId="0" fillId="0" borderId="31" xfId="0" applyBorder="1" applyAlignment="1">
      <alignment horizontal="left"/>
    </xf>
    <xf numFmtId="0" fontId="0" fillId="0" borderId="32" xfId="0" applyBorder="1" applyAlignment="1">
      <alignment horizontal="left"/>
    </xf>
    <xf numFmtId="0" fontId="0" fillId="0" borderId="23" xfId="0" applyBorder="1" applyAlignment="1">
      <alignment horizontal="left"/>
    </xf>
    <xf numFmtId="0" fontId="22" fillId="10" borderId="13" xfId="0" applyFont="1" applyFill="1" applyBorder="1" applyAlignment="1">
      <alignment horizontal="left" vertical="center" indent="2"/>
    </xf>
    <xf numFmtId="0" fontId="0" fillId="0" borderId="23" xfId="0" applyBorder="1" applyAlignment="1">
      <alignment horizontal="left" vertical="center" indent="2"/>
    </xf>
    <xf numFmtId="169" fontId="1" fillId="20" borderId="127" xfId="0" applyNumberFormat="1" applyFont="1" applyFill="1" applyBorder="1" applyAlignment="1">
      <alignment horizontal="center" vertical="center" wrapText="1"/>
    </xf>
    <xf numFmtId="169" fontId="1" fillId="20" borderId="128" xfId="0" applyNumberFormat="1" applyFont="1" applyFill="1" applyBorder="1" applyAlignment="1">
      <alignment horizontal="center" vertical="center" wrapText="1"/>
    </xf>
    <xf numFmtId="169" fontId="1" fillId="20" borderId="129" xfId="0" applyNumberFormat="1" applyFont="1" applyFill="1" applyBorder="1" applyAlignment="1">
      <alignment horizontal="center" vertical="center" wrapText="1"/>
    </xf>
    <xf numFmtId="3" fontId="14" fillId="20" borderId="77" xfId="0" applyNumberFormat="1" applyFont="1" applyFill="1" applyBorder="1" applyAlignment="1">
      <alignment horizontal="center" vertical="center" wrapText="1"/>
    </xf>
    <xf numFmtId="3" fontId="14" fillId="20" borderId="2" xfId="0" applyNumberFormat="1" applyFont="1" applyFill="1" applyBorder="1" applyAlignment="1">
      <alignment horizontal="center" vertical="center" wrapText="1"/>
    </xf>
    <xf numFmtId="3" fontId="14" fillId="20" borderId="82" xfId="0" applyNumberFormat="1" applyFont="1" applyFill="1" applyBorder="1" applyAlignment="1">
      <alignment horizontal="center" vertical="center" wrapText="1"/>
    </xf>
    <xf numFmtId="169" fontId="1" fillId="20" borderId="102" xfId="0" applyNumberFormat="1" applyFont="1" applyFill="1" applyBorder="1" applyAlignment="1">
      <alignment horizontal="center" vertical="center" wrapText="1"/>
    </xf>
    <xf numFmtId="0" fontId="87" fillId="20" borderId="128" xfId="0" applyFont="1" applyFill="1" applyBorder="1" applyAlignment="1">
      <alignment horizontal="center" vertical="center" wrapText="1"/>
    </xf>
    <xf numFmtId="0" fontId="87" fillId="20" borderId="129" xfId="0" applyFont="1" applyFill="1" applyBorder="1" applyAlignment="1">
      <alignment horizontal="center" vertical="center" wrapText="1"/>
    </xf>
    <xf numFmtId="1" fontId="14" fillId="20" borderId="78" xfId="0" applyNumberFormat="1" applyFont="1" applyFill="1" applyBorder="1" applyAlignment="1">
      <alignment horizontal="center" vertical="center" wrapText="1"/>
    </xf>
    <xf numFmtId="1" fontId="0" fillId="20" borderId="2" xfId="0" applyNumberFormat="1" applyFill="1" applyBorder="1" applyAlignment="1">
      <alignment horizontal="center" vertical="center" wrapText="1"/>
    </xf>
    <xf numFmtId="1" fontId="0" fillId="20" borderId="82" xfId="0" applyNumberFormat="1" applyFill="1" applyBorder="1" applyAlignment="1">
      <alignment horizontal="center" vertical="center" wrapText="1"/>
    </xf>
    <xf numFmtId="3" fontId="14" fillId="20" borderId="130" xfId="0" applyNumberFormat="1" applyFont="1" applyFill="1" applyBorder="1" applyAlignment="1">
      <alignment horizontal="center" vertical="center" wrapText="1"/>
    </xf>
    <xf numFmtId="3" fontId="14" fillId="20" borderId="131" xfId="0" applyNumberFormat="1" applyFont="1" applyFill="1" applyBorder="1" applyAlignment="1">
      <alignment horizontal="center" vertical="center" wrapText="1"/>
    </xf>
    <xf numFmtId="3" fontId="14" fillId="20" borderId="132" xfId="0" applyNumberFormat="1" applyFont="1" applyFill="1" applyBorder="1" applyAlignment="1">
      <alignment horizontal="center" vertical="center" wrapText="1"/>
    </xf>
    <xf numFmtId="0" fontId="0" fillId="20" borderId="132" xfId="0" applyFill="1" applyBorder="1" applyAlignment="1">
      <alignment horizontal="center" vertical="center" wrapText="1"/>
    </xf>
    <xf numFmtId="0" fontId="26" fillId="10" borderId="133" xfId="0" applyFont="1" applyFill="1" applyBorder="1" applyAlignment="1">
      <alignment horizontal="left" vertical="center"/>
    </xf>
    <xf numFmtId="0" fontId="43" fillId="0" borderId="5" xfId="0" applyFont="1" applyBorder="1" applyAlignment="1">
      <alignment/>
    </xf>
    <xf numFmtId="0" fontId="43" fillId="0" borderId="134" xfId="0" applyFont="1" applyBorder="1" applyAlignment="1">
      <alignment/>
    </xf>
    <xf numFmtId="0" fontId="39" fillId="8" borderId="1" xfId="0" applyNumberFormat="1" applyFont="1" applyFill="1" applyBorder="1" applyAlignment="1" applyProtection="1">
      <alignment horizontal="center" vertical="center" wrapText="1"/>
      <protection locked="0"/>
    </xf>
    <xf numFmtId="0" fontId="35" fillId="8" borderId="1" xfId="0" applyFont="1" applyFill="1" applyBorder="1" applyAlignment="1">
      <alignment horizontal="center" vertical="center" wrapText="1"/>
    </xf>
    <xf numFmtId="0" fontId="35" fillId="0" borderId="1" xfId="0" applyFont="1" applyBorder="1" applyAlignment="1">
      <alignment vertical="center"/>
    </xf>
    <xf numFmtId="3" fontId="39" fillId="8" borderId="1" xfId="0" applyNumberFormat="1" applyFont="1" applyFill="1" applyBorder="1" applyAlignment="1" applyProtection="1">
      <alignment horizontal="center" vertical="center" wrapText="1"/>
      <protection locked="0"/>
    </xf>
    <xf numFmtId="181" fontId="39" fillId="8" borderId="1" xfId="0" applyNumberFormat="1" applyFont="1" applyFill="1" applyBorder="1" applyAlignment="1" applyProtection="1">
      <alignment horizontal="center" vertical="center" wrapText="1"/>
      <protection locked="0"/>
    </xf>
    <xf numFmtId="0" fontId="22" fillId="10" borderId="13" xfId="0" applyFont="1" applyFill="1" applyBorder="1" applyAlignment="1">
      <alignment horizontal="left" vertical="center"/>
    </xf>
    <xf numFmtId="0" fontId="0" fillId="0" borderId="2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2"/>
    </xf>
    <xf numFmtId="0" fontId="76" fillId="8" borderId="13" xfId="0" applyNumberFormat="1" applyFont="1" applyFill="1" applyBorder="1" applyAlignment="1" applyProtection="1">
      <alignment horizontal="left" vertical="justify" wrapText="1" indent="1"/>
      <protection locked="0"/>
    </xf>
    <xf numFmtId="0" fontId="35" fillId="8" borderId="14" xfId="0" applyFont="1" applyFill="1" applyBorder="1" applyAlignment="1">
      <alignment horizontal="left" wrapText="1" indent="1"/>
    </xf>
    <xf numFmtId="0" fontId="76" fillId="8" borderId="135" xfId="0" applyNumberFormat="1" applyFont="1" applyFill="1" applyBorder="1" applyAlignment="1" applyProtection="1">
      <alignment horizontal="left" vertical="top" wrapText="1" indent="1"/>
      <protection locked="0"/>
    </xf>
    <xf numFmtId="0" fontId="35" fillId="8" borderId="135" xfId="0" applyFont="1" applyFill="1" applyBorder="1" applyAlignment="1">
      <alignment horizontal="left" wrapText="1" indent="1"/>
    </xf>
    <xf numFmtId="0" fontId="0" fillId="0" borderId="23" xfId="0" applyBorder="1" applyAlignment="1">
      <alignment/>
    </xf>
    <xf numFmtId="0" fontId="1" fillId="20" borderId="135" xfId="0" applyFont="1" applyFill="1" applyBorder="1" applyAlignment="1">
      <alignment horizontal="center" vertical="center"/>
    </xf>
    <xf numFmtId="0" fontId="0" fillId="0" borderId="16" xfId="0" applyBorder="1" applyAlignment="1">
      <alignment horizontal="center" vertical="center"/>
    </xf>
    <xf numFmtId="0" fontId="76" fillId="8" borderId="16" xfId="0" applyNumberFormat="1" applyFont="1" applyFill="1" applyBorder="1" applyAlignment="1" applyProtection="1">
      <alignment horizontal="left" vertical="top" wrapText="1" indent="1"/>
      <protection locked="0"/>
    </xf>
    <xf numFmtId="0" fontId="35" fillId="8" borderId="16" xfId="0" applyFont="1" applyFill="1" applyBorder="1" applyAlignment="1">
      <alignment horizontal="left" wrapText="1" indent="1"/>
    </xf>
    <xf numFmtId="0" fontId="1" fillId="20" borderId="13" xfId="0" applyFont="1" applyFill="1" applyBorder="1" applyAlignment="1">
      <alignment horizontal="left" vertical="center" wrapText="1" indent="1"/>
    </xf>
    <xf numFmtId="0" fontId="0" fillId="20" borderId="14" xfId="0" applyFill="1" applyBorder="1" applyAlignment="1">
      <alignment horizontal="left" indent="1"/>
    </xf>
    <xf numFmtId="0" fontId="76" fillId="8" borderId="13" xfId="0" applyNumberFormat="1" applyFont="1" applyFill="1" applyBorder="1" applyAlignment="1" applyProtection="1">
      <alignment horizontal="left" vertical="justify" indent="1"/>
      <protection locked="0"/>
    </xf>
    <xf numFmtId="0" fontId="35" fillId="8" borderId="14" xfId="0" applyFont="1" applyFill="1" applyBorder="1" applyAlignment="1">
      <alignment horizontal="left" indent="1"/>
    </xf>
    <xf numFmtId="0" fontId="0" fillId="0" borderId="23" xfId="0" applyBorder="1" applyAlignment="1">
      <alignment wrapText="1"/>
    </xf>
    <xf numFmtId="0" fontId="0" fillId="0" borderId="14" xfId="0" applyBorder="1" applyAlignment="1">
      <alignment wrapText="1"/>
    </xf>
    <xf numFmtId="0" fontId="76" fillId="8" borderId="15" xfId="0" applyNumberFormat="1" applyFont="1" applyFill="1" applyBorder="1" applyAlignment="1" applyProtection="1">
      <alignment horizontal="left" vertical="top" wrapText="1" indent="1"/>
      <protection locked="0"/>
    </xf>
    <xf numFmtId="0" fontId="35" fillId="8" borderId="136" xfId="0" applyFont="1" applyFill="1" applyBorder="1" applyAlignment="1">
      <alignment horizontal="left" wrapText="1" indent="1"/>
    </xf>
    <xf numFmtId="9" fontId="13" fillId="20" borderId="67" xfId="63" applyFont="1" applyFill="1" applyBorder="1" applyAlignment="1" applyProtection="1">
      <alignment horizontal="center" vertical="center" wrapText="1"/>
      <protection locked="0"/>
    </xf>
    <xf numFmtId="0" fontId="94" fillId="0" borderId="0" xfId="0" applyFont="1" applyAlignment="1">
      <alignment horizontal="left" vertical="center"/>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te" xfId="61"/>
    <cellStyle name="Percent" xfId="62"/>
    <cellStyle name="Pourcentage 2" xfId="63"/>
    <cellStyle name="protégé" xfId="64"/>
    <cellStyle name="Saisie obligatoire" xfId="65"/>
    <cellStyle name="Satisfaisant" xfId="66"/>
    <cellStyle name="Sortie" xfId="67"/>
    <cellStyle name="TableStyleLight1" xfId="68"/>
    <cellStyle name="Texte explicatif" xfId="69"/>
    <cellStyle name="Titre" xfId="70"/>
    <cellStyle name="Titre 1" xfId="71"/>
    <cellStyle name="Titre 1" xfId="72"/>
    <cellStyle name="Titre 2" xfId="73"/>
    <cellStyle name="Titre 3" xfId="74"/>
    <cellStyle name="Titre 4" xfId="75"/>
    <cellStyle name="Titre_Récapitulatif SI" xfId="76"/>
    <cellStyle name="Total" xfId="77"/>
    <cellStyle name="Vérification" xfId="78"/>
  </cellStyles>
  <dxfs count="10">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20PROG%202014-2020\3%20-%20FEAMP\ASSISTANCE%20TECHNIQUE\Mission%20Appui%20FEAMP%20ASP\Trav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6"/>
  <sheetViews>
    <sheetView showGridLines="0" tabSelected="1" zoomScale="85" zoomScaleNormal="85" zoomScaleSheetLayoutView="100" workbookViewId="0" topLeftCell="A1">
      <selection activeCell="F3" sqref="F3"/>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30.57421875" style="0" customWidth="1"/>
    <col min="9" max="9" width="13.140625" style="20" customWidth="1"/>
    <col min="10" max="10" width="19.421875" style="0" customWidth="1"/>
    <col min="11" max="11" width="95.8515625" style="0" customWidth="1"/>
    <col min="14" max="14" width="47.00390625" style="0" customWidth="1"/>
  </cols>
  <sheetData>
    <row r="2" spans="2:5" ht="30">
      <c r="B2" s="42" t="s">
        <v>98</v>
      </c>
      <c r="C2" s="42"/>
      <c r="D2" s="8"/>
      <c r="E2" s="8"/>
    </row>
    <row r="3" spans="2:10" ht="18">
      <c r="B3" s="10" t="s">
        <v>102</v>
      </c>
      <c r="C3" s="43"/>
      <c r="D3" s="8"/>
      <c r="E3" s="8"/>
      <c r="J3" s="125"/>
    </row>
    <row r="4" spans="2:5" ht="15">
      <c r="B4" s="343" t="s">
        <v>324</v>
      </c>
      <c r="C4" s="43"/>
      <c r="D4" s="8"/>
      <c r="E4" s="8"/>
    </row>
    <row r="5" spans="2:9" ht="18">
      <c r="B5" s="10"/>
      <c r="C5" s="43"/>
      <c r="D5" s="8"/>
      <c r="E5" s="8"/>
      <c r="F5" s="8"/>
      <c r="G5" s="8"/>
      <c r="H5" s="8"/>
      <c r="I5" s="22"/>
    </row>
    <row r="6" spans="3:16" ht="34.5" customHeight="1">
      <c r="C6" s="425" t="s">
        <v>317</v>
      </c>
      <c r="D6" s="425"/>
      <c r="E6" s="425"/>
      <c r="F6" s="425"/>
      <c r="G6" s="425"/>
      <c r="H6" s="425"/>
      <c r="I6" s="312"/>
      <c r="L6" s="2"/>
      <c r="M6" s="1"/>
      <c r="N6" s="1"/>
      <c r="O6" s="1"/>
      <c r="P6" s="1"/>
    </row>
    <row r="7" spans="12:16" ht="19.5" customHeight="1">
      <c r="L7" s="2"/>
      <c r="M7" s="313"/>
      <c r="N7" s="2"/>
      <c r="O7" s="1"/>
      <c r="P7" s="1"/>
    </row>
    <row r="8" spans="3:16" ht="27.75" customHeight="1">
      <c r="C8" s="314" t="s">
        <v>239</v>
      </c>
      <c r="D8" s="410" t="s">
        <v>240</v>
      </c>
      <c r="E8" s="411"/>
      <c r="F8" s="411"/>
      <c r="G8" s="411"/>
      <c r="H8" s="412"/>
      <c r="L8" s="2"/>
      <c r="M8" s="313"/>
      <c r="N8" s="313"/>
      <c r="O8" s="2"/>
      <c r="P8" s="1"/>
    </row>
    <row r="9" spans="3:16" ht="19.5" customHeight="1">
      <c r="C9" s="315" t="s">
        <v>241</v>
      </c>
      <c r="D9" s="426" t="s">
        <v>242</v>
      </c>
      <c r="E9" s="427"/>
      <c r="F9" s="427"/>
      <c r="G9" s="427"/>
      <c r="H9" s="428"/>
      <c r="L9" s="2"/>
      <c r="M9" s="313"/>
      <c r="N9" s="313"/>
      <c r="O9" s="2"/>
      <c r="P9" s="1"/>
    </row>
    <row r="10" spans="3:16" ht="19.5" customHeight="1">
      <c r="C10" s="315" t="s">
        <v>243</v>
      </c>
      <c r="D10" s="426" t="s">
        <v>244</v>
      </c>
      <c r="E10" s="427"/>
      <c r="F10" s="427"/>
      <c r="G10" s="427"/>
      <c r="H10" s="428"/>
      <c r="L10" s="2"/>
      <c r="M10" s="313"/>
      <c r="N10" s="2"/>
      <c r="O10" s="1"/>
      <c r="P10" s="1"/>
    </row>
    <row r="11" spans="3:14" ht="19.5" customHeight="1">
      <c r="C11" s="315" t="s">
        <v>245</v>
      </c>
      <c r="D11" s="426" t="s">
        <v>246</v>
      </c>
      <c r="E11" s="427"/>
      <c r="F11" s="427"/>
      <c r="G11" s="427"/>
      <c r="H11" s="428"/>
      <c r="L11" s="2"/>
      <c r="M11" s="313"/>
      <c r="N11" s="2"/>
    </row>
    <row r="12" spans="3:14" ht="19.5" customHeight="1">
      <c r="C12" s="315" t="s">
        <v>247</v>
      </c>
      <c r="D12" s="426" t="s">
        <v>248</v>
      </c>
      <c r="E12" s="427"/>
      <c r="F12" s="427"/>
      <c r="G12" s="427"/>
      <c r="H12" s="428"/>
      <c r="J12" s="316"/>
      <c r="K12" s="317"/>
      <c r="L12" s="2"/>
      <c r="M12" s="313"/>
      <c r="N12" s="2"/>
    </row>
    <row r="13" spans="3:14" ht="19.5" customHeight="1">
      <c r="C13" s="315" t="s">
        <v>249</v>
      </c>
      <c r="D13" s="426" t="s">
        <v>250</v>
      </c>
      <c r="E13" s="427"/>
      <c r="F13" s="427"/>
      <c r="G13" s="427"/>
      <c r="H13" s="428"/>
      <c r="J13" s="316"/>
      <c r="K13" s="317"/>
      <c r="L13" s="2"/>
      <c r="M13" s="313"/>
      <c r="N13" s="2"/>
    </row>
    <row r="14" spans="3:14" ht="30.75" customHeight="1">
      <c r="C14" s="318" t="s">
        <v>251</v>
      </c>
      <c r="D14" s="423" t="s">
        <v>252</v>
      </c>
      <c r="E14" s="423"/>
      <c r="F14" s="423"/>
      <c r="G14" s="423"/>
      <c r="H14" s="424"/>
      <c r="J14" s="316"/>
      <c r="K14" s="317"/>
      <c r="L14" s="2"/>
      <c r="M14" s="313"/>
      <c r="N14" s="2"/>
    </row>
    <row r="15" spans="3:14" ht="30.75" customHeight="1" thickBot="1">
      <c r="C15" s="319"/>
      <c r="D15" s="320"/>
      <c r="E15" s="85"/>
      <c r="F15" s="85"/>
      <c r="M15" s="313"/>
      <c r="N15" s="2"/>
    </row>
    <row r="16" spans="2:9" ht="18" customHeight="1" thickBot="1">
      <c r="B16" s="2"/>
      <c r="C16" s="321" t="s">
        <v>253</v>
      </c>
      <c r="H16" s="322"/>
      <c r="I16" s="323"/>
    </row>
    <row r="17" spans="2:4" ht="11.25" customHeight="1" thickBot="1">
      <c r="B17" s="2"/>
      <c r="C17" s="324"/>
      <c r="D17" s="325"/>
    </row>
    <row r="18" spans="2:9" ht="18" customHeight="1" thickBot="1">
      <c r="B18" s="2"/>
      <c r="C18" s="321" t="s">
        <v>254</v>
      </c>
      <c r="H18" s="326"/>
      <c r="I18" s="2"/>
    </row>
    <row r="19" spans="2:8" ht="6.75" customHeight="1" thickBot="1">
      <c r="B19" s="2"/>
      <c r="C19" s="2"/>
      <c r="H19" s="20"/>
    </row>
    <row r="20" spans="2:9" ht="18" customHeight="1" thickBot="1">
      <c r="B20" s="2"/>
      <c r="C20" s="2"/>
      <c r="H20" s="327"/>
      <c r="I20" s="2"/>
    </row>
    <row r="21" spans="2:3" ht="15">
      <c r="B21" s="2"/>
      <c r="C21" s="2"/>
    </row>
    <row r="22" spans="2:9" ht="18" customHeight="1">
      <c r="B22" s="2"/>
      <c r="C22" s="2"/>
      <c r="D22" s="328" t="s">
        <v>255</v>
      </c>
      <c r="E22" s="329" t="s">
        <v>71</v>
      </c>
      <c r="F22" s="330" t="s">
        <v>75</v>
      </c>
      <c r="G22" s="330" t="s">
        <v>79</v>
      </c>
      <c r="H22" s="331" t="s">
        <v>76</v>
      </c>
      <c r="I22" s="87"/>
    </row>
    <row r="23" spans="2:9" ht="18" customHeight="1">
      <c r="B23" s="2"/>
      <c r="C23" s="2"/>
      <c r="E23" s="332"/>
      <c r="F23" s="333"/>
      <c r="G23" s="333"/>
      <c r="H23" s="334">
        <f>E23*G23</f>
        <v>0</v>
      </c>
      <c r="I23" s="214"/>
    </row>
    <row r="24" spans="2:9" ht="18" customHeight="1">
      <c r="B24" s="2"/>
      <c r="C24" s="2"/>
      <c r="E24" s="335"/>
      <c r="F24" s="336"/>
      <c r="G24" s="336"/>
      <c r="H24" s="337">
        <f>E24*G24</f>
        <v>0</v>
      </c>
      <c r="I24" s="214"/>
    </row>
    <row r="25" spans="2:9" ht="18" customHeight="1">
      <c r="B25" s="2"/>
      <c r="C25" s="2"/>
      <c r="E25" s="338"/>
      <c r="F25" s="339"/>
      <c r="G25" s="339"/>
      <c r="H25" s="340">
        <f>E25*G25</f>
        <v>0</v>
      </c>
      <c r="I25" s="214"/>
    </row>
    <row r="26" spans="2:9" ht="18" customHeight="1">
      <c r="B26" s="2"/>
      <c r="C26" s="2"/>
      <c r="H26" s="341">
        <f>SUM(H23:H25)</f>
        <v>0</v>
      </c>
      <c r="I26" s="215"/>
    </row>
    <row r="27" spans="2:3" ht="39" customHeight="1">
      <c r="B27" s="2"/>
      <c r="C27" s="321" t="s">
        <v>256</v>
      </c>
    </row>
    <row r="28" spans="2:3" ht="15.75">
      <c r="B28" s="2"/>
      <c r="C28" s="321" t="s">
        <v>257</v>
      </c>
    </row>
    <row r="29" ht="27" customHeight="1">
      <c r="B29" s="2"/>
    </row>
    <row r="30" spans="2:3" ht="15.75">
      <c r="B30" s="2"/>
      <c r="C30" s="321" t="s">
        <v>258</v>
      </c>
    </row>
    <row r="31" spans="2:3" ht="15.75">
      <c r="B31" s="2"/>
      <c r="C31" s="321" t="s">
        <v>259</v>
      </c>
    </row>
    <row r="32" ht="17.25" customHeight="1">
      <c r="C32" s="17"/>
    </row>
    <row r="33" ht="15">
      <c r="C33" s="342"/>
    </row>
    <row r="34" ht="15">
      <c r="C34" s="342"/>
    </row>
    <row r="35" ht="15">
      <c r="C35" s="342"/>
    </row>
    <row r="36" ht="15">
      <c r="C36" s="342"/>
    </row>
    <row r="48" ht="18.75" customHeight="1"/>
    <row r="65" ht="15.75" customHeight="1"/>
    <row r="66" ht="30.75" customHeight="1"/>
    <row r="74" ht="29.25" customHeight="1"/>
  </sheetData>
  <sheetProtection password="C47B" sheet="1" objects="1" scenarios="1"/>
  <mergeCells count="8">
    <mergeCell ref="D14:H14"/>
    <mergeCell ref="C6:H6"/>
    <mergeCell ref="D13:H13"/>
    <mergeCell ref="D8:H8"/>
    <mergeCell ref="D9:H9"/>
    <mergeCell ref="D10:H10"/>
    <mergeCell ref="D11:H11"/>
    <mergeCell ref="D12:H12"/>
  </mergeCells>
  <dataValidations count="4">
    <dataValidation operator="greaterThan" allowBlank="1" showInputMessage="1" showErrorMessage="1" sqref="H23:I25"/>
    <dataValidation type="decimal" allowBlank="1" showInputMessage="1" showErrorMessage="1" errorTitle="Format invalide" error="Vous devez renseigner une valeur numériqe." sqref="G23:G25">
      <formula1>0</formula1>
      <formula2>10000000</formula2>
    </dataValidation>
    <dataValidation type="list" allowBlank="1" showInputMessage="1" showErrorMessage="1" errorTitle="Format invalide" error="Vous devez renseigner une valeur numériqe." sqref="F23:F25">
      <formula1>"heures,jours,semaines"</formula1>
    </dataValidation>
    <dataValidation type="decimal" operator="greaterThanOrEqual" allowBlank="1" showInputMessage="1" showErrorMessage="1" sqref="E23:E25">
      <formula1>0</formula1>
    </dataValidation>
  </dataValidations>
  <hyperlinks>
    <hyperlink ref="D8" location="'A1'!A1" display="Annexe 1 - Dépenses prévisionnelles"/>
    <hyperlink ref="D9" location="A2.a!A1" display="Annexe 2.a - Ressources prévisionnelles"/>
    <hyperlink ref="D10" location="'A3'!A1" display="Annexe 3 - Aides publiques obtenues au cours des 3 derniers exercices fiscaux"/>
    <hyperlink ref="D11" location="'A4'!A1" display="Annexe 4 - Indicateurs et données relatives à la mise en œuvre opérationnelle"/>
    <hyperlink ref="D12" location="'A5'!A1" display="Annexe 5 - Pièces complémentaires"/>
    <hyperlink ref="D13" location="'A6'!A1" display="Annexe 6 - Informations complémentaires sur le demandeur : Groupe de l'entreprise"/>
    <hyperlink ref="D14" location="'A7'!A1" display="Annexe 7 - Descriptif de l'opération"/>
    <hyperlink ref="C8:D8" location="'ANXE-1-DEPENSES PREVI'!Impression_des_titres" display="Annexe 1"/>
    <hyperlink ref="C9:D9" location="'ANXE-2-RESSOURCES PREVI'!A1" display="Annexe 2.a"/>
    <hyperlink ref="C10:D10" location="'ANXE-3-AIDES-PUBLIQUES'!A1" display="Annexe 3"/>
    <hyperlink ref="C11:D11" location="'ANXE-4-INDICATEURS'!Impression_des_titres" display="Annexe 4"/>
    <hyperlink ref="C12:D12" location="'ANXE-5-PIECES_COMPLEMENTAIR'!Impression_des_titres" display="Annexe 5"/>
    <hyperlink ref="C13:D13" location="'ANXE-6-INFO-ENTREP-GROUPE'!Impression_des_titres" display="Annexe 6"/>
    <hyperlink ref="C14:D14" location="'ANXE-7-DESCRIPTIF DE L''OP'!Impression_des_titres" display="Annexe 7"/>
    <hyperlink ref="D8:H8" location="'ANXE-1-DEPENSES PREVI'!Zone_d_impression" display="Dépenses prévisionnelles"/>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59" r:id="rId1"/>
  <headerFooter alignWithMargins="0">
    <oddFooter>&amp;L&amp;"Calibri,Italique"&amp;8Annexes techniques - Mesure 43&amp;R&amp;"Calibri,Italique"&amp;8V1.2.1 avril 2017</oddFooter>
  </headerFooter>
</worksheet>
</file>

<file path=xl/worksheets/sheet10.xml><?xml version="1.0" encoding="utf-8"?>
<worksheet xmlns="http://schemas.openxmlformats.org/spreadsheetml/2006/main" xmlns:r="http://schemas.openxmlformats.org/officeDocument/2006/relationships">
  <sheetPr codeName="Feuil11"/>
  <dimension ref="A1:I24"/>
  <sheetViews>
    <sheetView zoomScalePageLayoutView="0" workbookViewId="0" topLeftCell="A1">
      <selection activeCell="B5" sqref="B5"/>
    </sheetView>
  </sheetViews>
  <sheetFormatPr defaultColWidth="11.421875" defaultRowHeight="15"/>
  <cols>
    <col min="1" max="1" width="17.7109375" style="0" bestFit="1" customWidth="1"/>
    <col min="2" max="2" width="22.00390625" style="0" bestFit="1" customWidth="1"/>
    <col min="3" max="3" width="15.7109375" style="0" bestFit="1" customWidth="1"/>
    <col min="4" max="5" width="11.7109375" style="0" bestFit="1" customWidth="1"/>
    <col min="6" max="6" width="20.7109375" style="0" bestFit="1" customWidth="1"/>
    <col min="7" max="7" width="34.7109375" style="0" bestFit="1" customWidth="1"/>
    <col min="8" max="8" width="35.7109375" style="0" bestFit="1" customWidth="1"/>
    <col min="9" max="9" width="15.421875" style="0" bestFit="1" customWidth="1"/>
  </cols>
  <sheetData>
    <row r="1" spans="1:9" ht="15">
      <c r="A1" s="3" t="s">
        <v>1</v>
      </c>
      <c r="B1" s="3" t="s">
        <v>2</v>
      </c>
      <c r="C1" s="3" t="s">
        <v>3</v>
      </c>
      <c r="D1" s="3" t="s">
        <v>4</v>
      </c>
      <c r="E1" s="3" t="s">
        <v>5</v>
      </c>
      <c r="F1" s="3" t="s">
        <v>6</v>
      </c>
      <c r="G1" s="4" t="s">
        <v>7</v>
      </c>
      <c r="H1" s="3" t="s">
        <v>41</v>
      </c>
      <c r="I1" s="3" t="s">
        <v>45</v>
      </c>
    </row>
    <row r="2" spans="1:9" ht="15">
      <c r="A2" t="s">
        <v>8</v>
      </c>
      <c r="B2" t="s">
        <v>49</v>
      </c>
      <c r="C2" t="s">
        <v>40</v>
      </c>
      <c r="D2" t="s">
        <v>9</v>
      </c>
      <c r="E2" t="s">
        <v>9</v>
      </c>
      <c r="F2" t="s">
        <v>10</v>
      </c>
      <c r="G2" s="1" t="s">
        <v>11</v>
      </c>
      <c r="H2" s="2" t="s">
        <v>42</v>
      </c>
      <c r="I2" s="2" t="s">
        <v>47</v>
      </c>
    </row>
    <row r="3" spans="1:9" ht="15">
      <c r="A3" t="s">
        <v>12</v>
      </c>
      <c r="B3" t="s">
        <v>50</v>
      </c>
      <c r="C3" t="s">
        <v>13</v>
      </c>
      <c r="D3" t="s">
        <v>14</v>
      </c>
      <c r="E3" t="s">
        <v>14</v>
      </c>
      <c r="F3" t="s">
        <v>15</v>
      </c>
      <c r="G3" s="1" t="s">
        <v>16</v>
      </c>
      <c r="H3" s="2" t="s">
        <v>43</v>
      </c>
      <c r="I3" s="2" t="s">
        <v>48</v>
      </c>
    </row>
    <row r="4" spans="2:8" ht="15">
      <c r="B4" t="s">
        <v>51</v>
      </c>
      <c r="C4" t="s">
        <v>17</v>
      </c>
      <c r="E4" t="s">
        <v>18</v>
      </c>
      <c r="F4" t="s">
        <v>46</v>
      </c>
      <c r="G4" s="1" t="s">
        <v>19</v>
      </c>
      <c r="H4" t="s">
        <v>44</v>
      </c>
    </row>
    <row r="5" ht="15">
      <c r="G5" s="1" t="s">
        <v>20</v>
      </c>
    </row>
    <row r="6" ht="15">
      <c r="G6" s="1" t="s">
        <v>21</v>
      </c>
    </row>
    <row r="7" ht="15">
      <c r="G7" s="1" t="s">
        <v>22</v>
      </c>
    </row>
    <row r="8" ht="15">
      <c r="G8" s="1" t="s">
        <v>23</v>
      </c>
    </row>
    <row r="9" ht="15">
      <c r="G9" s="1" t="s">
        <v>24</v>
      </c>
    </row>
    <row r="10" ht="15">
      <c r="G10" s="1" t="s">
        <v>25</v>
      </c>
    </row>
    <row r="11" ht="15">
      <c r="G11" s="1" t="s">
        <v>26</v>
      </c>
    </row>
    <row r="12" ht="15">
      <c r="G12" s="1" t="s">
        <v>27</v>
      </c>
    </row>
    <row r="13" ht="15">
      <c r="G13" s="1" t="s">
        <v>28</v>
      </c>
    </row>
    <row r="14" ht="15">
      <c r="G14" s="1" t="s">
        <v>29</v>
      </c>
    </row>
    <row r="15" ht="15">
      <c r="G15" s="1" t="s">
        <v>30</v>
      </c>
    </row>
    <row r="16" ht="15">
      <c r="G16" s="5" t="s">
        <v>31</v>
      </c>
    </row>
    <row r="17" ht="15">
      <c r="G17" s="1" t="s">
        <v>32</v>
      </c>
    </row>
    <row r="18" ht="15">
      <c r="G18" s="1" t="s">
        <v>33</v>
      </c>
    </row>
    <row r="19" ht="15">
      <c r="G19" s="1" t="s">
        <v>34</v>
      </c>
    </row>
    <row r="20" ht="15">
      <c r="G20" s="1" t="s">
        <v>35</v>
      </c>
    </row>
    <row r="21" ht="15">
      <c r="G21" s="1" t="s">
        <v>36</v>
      </c>
    </row>
    <row r="22" ht="15">
      <c r="G22" s="1" t="s">
        <v>37</v>
      </c>
    </row>
    <row r="23" ht="15">
      <c r="G23" s="1" t="s">
        <v>38</v>
      </c>
    </row>
    <row r="24" ht="15">
      <c r="G24" s="1" t="s">
        <v>39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A1:Q350"/>
  <sheetViews>
    <sheetView showGridLines="0" zoomScale="70" zoomScaleNormal="70" zoomScaleSheetLayoutView="70" zoomScalePageLayoutView="10" workbookViewId="0" topLeftCell="A1">
      <selection activeCell="J7" sqref="J7"/>
    </sheetView>
  </sheetViews>
  <sheetFormatPr defaultColWidth="11.421875" defaultRowHeight="15" outlineLevelRow="1"/>
  <cols>
    <col min="1" max="1" width="5.140625" style="32" customWidth="1"/>
    <col min="2" max="2" width="48.00390625" style="32" customWidth="1"/>
    <col min="3" max="3" width="44.00390625" style="32" customWidth="1"/>
    <col min="4" max="4" width="36.8515625" style="32" customWidth="1"/>
    <col min="5" max="5" width="40.57421875" style="32" customWidth="1"/>
    <col min="6" max="7" width="35.57421875" style="32" customWidth="1"/>
    <col min="8" max="8" width="35.7109375" style="32" customWidth="1"/>
    <col min="9" max="9" width="48.140625" style="32" customWidth="1"/>
    <col min="10" max="10" width="15.8515625" style="32" customWidth="1"/>
    <col min="11" max="11" width="14.421875" style="32" customWidth="1"/>
    <col min="12" max="12" width="31.57421875" style="32" customWidth="1"/>
    <col min="13" max="14" width="16.421875" style="32" customWidth="1"/>
    <col min="15" max="15" width="14.8515625" style="32" customWidth="1"/>
    <col min="16" max="16384" width="11.421875" style="32" customWidth="1"/>
  </cols>
  <sheetData>
    <row r="1" spans="2:5" ht="30">
      <c r="B1" s="42" t="s">
        <v>98</v>
      </c>
      <c r="C1" s="42"/>
      <c r="D1" s="43"/>
      <c r="E1" s="31"/>
    </row>
    <row r="2" spans="2:7" ht="18" customHeight="1">
      <c r="B2" s="44" t="s">
        <v>102</v>
      </c>
      <c r="C2" s="43"/>
      <c r="D2" s="44"/>
      <c r="E2" s="35"/>
      <c r="F2" s="5"/>
      <c r="G2" s="5"/>
    </row>
    <row r="3" spans="2:7" ht="29.25" customHeight="1">
      <c r="B3" s="125" t="s">
        <v>261</v>
      </c>
      <c r="C3" s="43"/>
      <c r="D3" s="43"/>
      <c r="E3" s="76"/>
      <c r="F3" s="5"/>
      <c r="G3" s="5"/>
    </row>
    <row r="4" spans="2:7" ht="29.25" customHeight="1">
      <c r="B4" s="422" t="str">
        <f>NOTICE!B4</f>
        <v>version 1.2.1 - avril 2017</v>
      </c>
      <c r="C4" s="43"/>
      <c r="D4" s="43"/>
      <c r="E4" s="76"/>
      <c r="F4" s="5"/>
      <c r="G4" s="5"/>
    </row>
    <row r="5" spans="2:4" s="33" customFormat="1" ht="34.5" customHeight="1">
      <c r="B5" s="172" t="s">
        <v>137</v>
      </c>
      <c r="D5" s="31"/>
    </row>
    <row r="6" spans="2:4" s="80" customFormat="1" ht="18" customHeight="1">
      <c r="B6" s="79"/>
      <c r="D6" s="81"/>
    </row>
    <row r="7" spans="2:13" ht="24.75" customHeight="1">
      <c r="B7" s="409" t="s">
        <v>0</v>
      </c>
      <c r="C7" s="404"/>
      <c r="D7" s="404"/>
      <c r="E7" s="405"/>
      <c r="F7" s="90"/>
      <c r="G7" s="90"/>
      <c r="H7" s="91"/>
      <c r="I7" s="91"/>
      <c r="J7" s="91"/>
      <c r="K7" s="91"/>
      <c r="L7" s="91"/>
      <c r="M7" s="35"/>
    </row>
    <row r="8" spans="2:13" ht="24.75" customHeight="1">
      <c r="B8" s="179" t="s">
        <v>128</v>
      </c>
      <c r="C8" s="433"/>
      <c r="D8" s="434"/>
      <c r="E8" s="405"/>
      <c r="F8" s="92"/>
      <c r="G8" s="92"/>
      <c r="H8" s="35"/>
      <c r="I8" s="35"/>
      <c r="J8" s="35"/>
      <c r="K8" s="35"/>
      <c r="L8" s="35"/>
      <c r="M8" s="35"/>
    </row>
    <row r="9" spans="2:13" ht="9" customHeight="1">
      <c r="B9" s="181"/>
      <c r="C9" s="182"/>
      <c r="D9" s="183"/>
      <c r="E9" s="35"/>
      <c r="F9" s="92"/>
      <c r="G9" s="92"/>
      <c r="H9" s="35"/>
      <c r="I9" s="35"/>
      <c r="J9" s="35"/>
      <c r="K9" s="35"/>
      <c r="L9" s="35"/>
      <c r="M9" s="35"/>
    </row>
    <row r="10" spans="2:14" s="38" customFormat="1" ht="24.75" customHeight="1">
      <c r="B10" s="409" t="s">
        <v>84</v>
      </c>
      <c r="C10" s="404"/>
      <c r="D10" s="404"/>
      <c r="E10" s="405"/>
      <c r="F10" s="65"/>
      <c r="G10" s="65"/>
      <c r="H10" s="65"/>
      <c r="I10" s="65"/>
      <c r="J10" s="65"/>
      <c r="K10" s="65"/>
      <c r="L10" s="65"/>
      <c r="M10" s="65"/>
      <c r="N10" s="65"/>
    </row>
    <row r="11" spans="2:17" ht="24.75" customHeight="1">
      <c r="B11" s="180" t="s">
        <v>96</v>
      </c>
      <c r="C11" s="433"/>
      <c r="D11" s="435"/>
      <c r="E11" s="405"/>
      <c r="F11" s="35"/>
      <c r="G11" s="35"/>
      <c r="H11" s="5"/>
      <c r="I11" s="5"/>
      <c r="J11" s="35"/>
      <c r="K11" s="35"/>
      <c r="L11" s="5"/>
      <c r="M11" s="5"/>
      <c r="N11" s="5"/>
      <c r="O11" s="5"/>
      <c r="P11" s="5"/>
      <c r="Q11" s="5"/>
    </row>
    <row r="12" spans="2:17" ht="15" customHeight="1">
      <c r="B12" s="35"/>
      <c r="C12" s="98"/>
      <c r="D12" s="35"/>
      <c r="E12" s="95"/>
      <c r="F12" s="95"/>
      <c r="G12" s="76"/>
      <c r="H12" s="5"/>
      <c r="I12" s="5"/>
      <c r="J12" s="96"/>
      <c r="K12" s="76"/>
      <c r="L12" s="5"/>
      <c r="M12" s="5"/>
      <c r="N12" s="5"/>
      <c r="O12" s="5"/>
      <c r="P12" s="5"/>
      <c r="Q12" s="5"/>
    </row>
    <row r="13" spans="2:17" ht="15.75">
      <c r="B13" s="97" t="s">
        <v>119</v>
      </c>
      <c r="C13" s="98"/>
      <c r="D13" s="35"/>
      <c r="E13" s="99"/>
      <c r="F13" s="99"/>
      <c r="G13" s="99"/>
      <c r="H13" s="99"/>
      <c r="I13" s="100"/>
      <c r="J13" s="101"/>
      <c r="K13" s="31"/>
      <c r="L13" s="5"/>
      <c r="M13" s="5"/>
      <c r="N13" s="5"/>
      <c r="O13" s="5"/>
      <c r="P13" s="5"/>
      <c r="Q13" s="5"/>
    </row>
    <row r="14" spans="2:15" s="38" customFormat="1" ht="9.75" customHeight="1">
      <c r="B14" s="97"/>
      <c r="C14" s="100"/>
      <c r="D14" s="100"/>
      <c r="E14" s="102"/>
      <c r="F14" s="102"/>
      <c r="G14" s="102"/>
      <c r="H14" s="102"/>
      <c r="I14" s="102"/>
      <c r="J14" s="102"/>
      <c r="M14" s="39"/>
      <c r="N14" s="40"/>
      <c r="O14" s="40"/>
    </row>
    <row r="15" spans="2:15" s="41" customFormat="1" ht="30" customHeight="1">
      <c r="B15" s="47" t="s">
        <v>83</v>
      </c>
      <c r="C15" s="47" t="s">
        <v>69</v>
      </c>
      <c r="D15" s="47" t="s">
        <v>80</v>
      </c>
      <c r="E15" s="47" t="s">
        <v>70</v>
      </c>
      <c r="F15" s="222" t="s">
        <v>205</v>
      </c>
      <c r="G15" s="218" t="s">
        <v>204</v>
      </c>
      <c r="H15" s="47" t="s">
        <v>203</v>
      </c>
      <c r="M15" s="88"/>
      <c r="N15" s="89"/>
      <c r="O15" s="89"/>
    </row>
    <row r="16" spans="2:15" s="226" customFormat="1" ht="25.5" customHeight="1">
      <c r="B16" s="225" t="s">
        <v>99</v>
      </c>
      <c r="C16" s="230" t="s">
        <v>110</v>
      </c>
      <c r="D16" s="225" t="s">
        <v>81</v>
      </c>
      <c r="E16" s="225" t="s">
        <v>72</v>
      </c>
      <c r="F16" s="251" t="s">
        <v>191</v>
      </c>
      <c r="G16" s="407" t="s">
        <v>193</v>
      </c>
      <c r="H16" s="408"/>
      <c r="I16" s="229"/>
      <c r="J16" s="229"/>
      <c r="M16" s="231"/>
      <c r="N16" s="232"/>
      <c r="O16" s="232"/>
    </row>
    <row r="17" spans="2:15" s="38" customFormat="1" ht="25.5">
      <c r="B17" s="168"/>
      <c r="C17" s="167"/>
      <c r="D17" s="167"/>
      <c r="E17" s="167"/>
      <c r="F17" s="223"/>
      <c r="G17" s="219"/>
      <c r="H17" s="219"/>
      <c r="I17" s="177" t="s">
        <v>138</v>
      </c>
      <c r="J17" s="102"/>
      <c r="M17" s="39"/>
      <c r="N17" s="40"/>
      <c r="O17" s="40"/>
    </row>
    <row r="18" spans="2:15" s="38" customFormat="1" ht="25.5">
      <c r="B18" s="168"/>
      <c r="C18" s="167"/>
      <c r="D18" s="167"/>
      <c r="E18" s="167"/>
      <c r="F18" s="223"/>
      <c r="G18" s="219"/>
      <c r="H18" s="219"/>
      <c r="I18" s="177" t="s">
        <v>138</v>
      </c>
      <c r="J18" s="102"/>
      <c r="M18" s="39"/>
      <c r="N18" s="40"/>
      <c r="O18" s="40"/>
    </row>
    <row r="19" spans="2:15" s="38" customFormat="1" ht="25.5">
      <c r="B19" s="168"/>
      <c r="C19" s="167"/>
      <c r="D19" s="167"/>
      <c r="E19" s="167"/>
      <c r="F19" s="223"/>
      <c r="G19" s="219"/>
      <c r="H19" s="219"/>
      <c r="I19" s="177" t="s">
        <v>138</v>
      </c>
      <c r="J19" s="102"/>
      <c r="M19" s="39"/>
      <c r="N19" s="40"/>
      <c r="O19" s="40"/>
    </row>
    <row r="20" spans="2:15" s="38" customFormat="1" ht="25.5">
      <c r="B20" s="168"/>
      <c r="C20" s="167"/>
      <c r="D20" s="167"/>
      <c r="E20" s="167"/>
      <c r="F20" s="223"/>
      <c r="G20" s="219"/>
      <c r="H20" s="219"/>
      <c r="I20" s="177" t="s">
        <v>138</v>
      </c>
      <c r="J20" s="102"/>
      <c r="M20" s="39"/>
      <c r="N20" s="40"/>
      <c r="O20" s="40"/>
    </row>
    <row r="21" spans="2:15" s="38" customFormat="1" ht="25.5">
      <c r="B21" s="168"/>
      <c r="C21" s="167"/>
      <c r="D21" s="167"/>
      <c r="E21" s="167"/>
      <c r="F21" s="223"/>
      <c r="G21" s="219"/>
      <c r="H21" s="219"/>
      <c r="I21" s="177" t="s">
        <v>138</v>
      </c>
      <c r="J21" s="102"/>
      <c r="M21" s="39"/>
      <c r="N21" s="40"/>
      <c r="O21" s="40"/>
    </row>
    <row r="22" spans="2:15" s="38" customFormat="1" ht="25.5">
      <c r="B22" s="168"/>
      <c r="C22" s="167"/>
      <c r="D22" s="167"/>
      <c r="E22" s="167"/>
      <c r="F22" s="223"/>
      <c r="G22" s="219"/>
      <c r="H22" s="219"/>
      <c r="I22" s="177" t="s">
        <v>138</v>
      </c>
      <c r="J22" s="102"/>
      <c r="M22" s="39"/>
      <c r="N22" s="40"/>
      <c r="O22" s="40"/>
    </row>
    <row r="23" spans="2:15" s="38" customFormat="1" ht="25.5">
      <c r="B23" s="168"/>
      <c r="C23" s="167"/>
      <c r="D23" s="167"/>
      <c r="E23" s="167"/>
      <c r="F23" s="223"/>
      <c r="G23" s="219"/>
      <c r="H23" s="219"/>
      <c r="I23" s="177" t="s">
        <v>138</v>
      </c>
      <c r="J23" s="102"/>
      <c r="M23" s="39"/>
      <c r="N23" s="40"/>
      <c r="O23" s="40"/>
    </row>
    <row r="24" spans="2:15" s="38" customFormat="1" ht="25.5" collapsed="1">
      <c r="B24" s="168"/>
      <c r="C24" s="167"/>
      <c r="D24" s="167"/>
      <c r="E24" s="167"/>
      <c r="F24" s="223"/>
      <c r="G24" s="219"/>
      <c r="H24" s="219"/>
      <c r="I24" s="177" t="s">
        <v>138</v>
      </c>
      <c r="J24" s="102"/>
      <c r="M24" s="39"/>
      <c r="N24" s="40"/>
      <c r="O24" s="40"/>
    </row>
    <row r="25" spans="2:15" s="38" customFormat="1" ht="25.5" customHeight="1" hidden="1" outlineLevel="1">
      <c r="B25" s="168"/>
      <c r="C25" s="167"/>
      <c r="D25" s="167"/>
      <c r="E25" s="167"/>
      <c r="F25" s="223"/>
      <c r="G25" s="219"/>
      <c r="H25" s="219"/>
      <c r="I25" s="177" t="s">
        <v>138</v>
      </c>
      <c r="J25" s="102"/>
      <c r="M25" s="39"/>
      <c r="N25" s="40"/>
      <c r="O25" s="40"/>
    </row>
    <row r="26" spans="2:15" s="38" customFormat="1" ht="25.5" customHeight="1" hidden="1" outlineLevel="1">
      <c r="B26" s="168"/>
      <c r="C26" s="167"/>
      <c r="D26" s="167"/>
      <c r="E26" s="167"/>
      <c r="F26" s="223"/>
      <c r="G26" s="219"/>
      <c r="H26" s="219"/>
      <c r="I26" s="177" t="s">
        <v>138</v>
      </c>
      <c r="J26" s="102"/>
      <c r="M26" s="39"/>
      <c r="N26" s="40"/>
      <c r="O26" s="40"/>
    </row>
    <row r="27" spans="2:15" s="38" customFormat="1" ht="25.5" customHeight="1" hidden="1" outlineLevel="1">
      <c r="B27" s="168"/>
      <c r="C27" s="167"/>
      <c r="D27" s="167"/>
      <c r="E27" s="167"/>
      <c r="F27" s="223"/>
      <c r="G27" s="219"/>
      <c r="H27" s="219"/>
      <c r="I27" s="177" t="s">
        <v>138</v>
      </c>
      <c r="J27" s="102"/>
      <c r="M27" s="39"/>
      <c r="N27" s="40"/>
      <c r="O27" s="40"/>
    </row>
    <row r="28" spans="2:15" s="38" customFormat="1" ht="25.5" customHeight="1" hidden="1" outlineLevel="1">
      <c r="B28" s="168"/>
      <c r="C28" s="167"/>
      <c r="D28" s="167"/>
      <c r="E28" s="167"/>
      <c r="F28" s="223"/>
      <c r="G28" s="219"/>
      <c r="H28" s="219"/>
      <c r="I28" s="177" t="s">
        <v>138</v>
      </c>
      <c r="J28" s="102"/>
      <c r="M28" s="39"/>
      <c r="N28" s="40"/>
      <c r="O28" s="40"/>
    </row>
    <row r="29" spans="2:15" s="38" customFormat="1" ht="25.5" customHeight="1" hidden="1" outlineLevel="1">
      <c r="B29" s="168"/>
      <c r="C29" s="167"/>
      <c r="D29" s="167"/>
      <c r="E29" s="167"/>
      <c r="F29" s="223"/>
      <c r="G29" s="219"/>
      <c r="H29" s="219"/>
      <c r="I29" s="177" t="s">
        <v>138</v>
      </c>
      <c r="J29" s="102"/>
      <c r="M29" s="39"/>
      <c r="N29" s="40"/>
      <c r="O29" s="40"/>
    </row>
    <row r="30" spans="2:15" s="38" customFormat="1" ht="25.5" customHeight="1" hidden="1" outlineLevel="1">
      <c r="B30" s="168"/>
      <c r="C30" s="167"/>
      <c r="D30" s="167"/>
      <c r="E30" s="167"/>
      <c r="F30" s="223"/>
      <c r="G30" s="219"/>
      <c r="H30" s="219"/>
      <c r="I30" s="177" t="s">
        <v>138</v>
      </c>
      <c r="J30" s="102"/>
      <c r="M30" s="39"/>
      <c r="N30" s="40"/>
      <c r="O30" s="40"/>
    </row>
    <row r="31" spans="2:15" s="38" customFormat="1" ht="25.5" customHeight="1" hidden="1" outlineLevel="1">
      <c r="B31" s="168"/>
      <c r="C31" s="167"/>
      <c r="D31" s="167"/>
      <c r="E31" s="167"/>
      <c r="F31" s="223"/>
      <c r="G31" s="219"/>
      <c r="H31" s="219"/>
      <c r="I31" s="177" t="s">
        <v>138</v>
      </c>
      <c r="J31" s="102"/>
      <c r="M31" s="39"/>
      <c r="N31" s="40"/>
      <c r="O31" s="40"/>
    </row>
    <row r="32" spans="2:15" s="38" customFormat="1" ht="25.5" customHeight="1" hidden="1" outlineLevel="1">
      <c r="B32" s="168"/>
      <c r="C32" s="167"/>
      <c r="D32" s="167"/>
      <c r="E32" s="167"/>
      <c r="F32" s="223"/>
      <c r="G32" s="219"/>
      <c r="H32" s="219"/>
      <c r="I32" s="177" t="s">
        <v>138</v>
      </c>
      <c r="J32" s="102"/>
      <c r="M32" s="39"/>
      <c r="N32" s="40"/>
      <c r="O32" s="40"/>
    </row>
    <row r="33" spans="2:15" s="38" customFormat="1" ht="25.5" customHeight="1" hidden="1" outlineLevel="1">
      <c r="B33" s="168"/>
      <c r="C33" s="167"/>
      <c r="D33" s="167"/>
      <c r="E33" s="167"/>
      <c r="F33" s="223"/>
      <c r="G33" s="219"/>
      <c r="H33" s="219"/>
      <c r="I33" s="177" t="s">
        <v>138</v>
      </c>
      <c r="J33" s="102"/>
      <c r="M33" s="39"/>
      <c r="N33" s="40"/>
      <c r="O33" s="40"/>
    </row>
    <row r="34" spans="2:15" s="38" customFormat="1" ht="25.5" customHeight="1" hidden="1" outlineLevel="1">
      <c r="B34" s="168"/>
      <c r="C34" s="167"/>
      <c r="D34" s="167"/>
      <c r="E34" s="167"/>
      <c r="F34" s="223"/>
      <c r="G34" s="219"/>
      <c r="H34" s="219"/>
      <c r="I34" s="177" t="s">
        <v>138</v>
      </c>
      <c r="J34" s="102"/>
      <c r="M34" s="39"/>
      <c r="N34" s="40"/>
      <c r="O34" s="40"/>
    </row>
    <row r="35" spans="2:15" s="38" customFormat="1" ht="25.5" collapsed="1">
      <c r="B35" s="168"/>
      <c r="C35" s="167"/>
      <c r="D35" s="167"/>
      <c r="E35" s="167"/>
      <c r="F35" s="223"/>
      <c r="G35" s="219"/>
      <c r="H35" s="219"/>
      <c r="I35" s="177" t="s">
        <v>138</v>
      </c>
      <c r="J35" s="102"/>
      <c r="M35" s="39"/>
      <c r="N35" s="40"/>
      <c r="O35" s="40"/>
    </row>
    <row r="36" spans="2:15" s="38" customFormat="1" ht="25.5" customHeight="1" hidden="1" outlineLevel="1">
      <c r="B36" s="168"/>
      <c r="C36" s="167"/>
      <c r="D36" s="167"/>
      <c r="E36" s="167"/>
      <c r="F36" s="223"/>
      <c r="G36" s="219"/>
      <c r="H36" s="219"/>
      <c r="I36" s="177" t="s">
        <v>138</v>
      </c>
      <c r="J36" s="102"/>
      <c r="M36" s="39"/>
      <c r="N36" s="40"/>
      <c r="O36" s="40"/>
    </row>
    <row r="37" spans="2:15" s="38" customFormat="1" ht="25.5" customHeight="1" hidden="1" outlineLevel="1">
      <c r="B37" s="168"/>
      <c r="C37" s="167"/>
      <c r="D37" s="167"/>
      <c r="E37" s="167"/>
      <c r="F37" s="223"/>
      <c r="G37" s="219"/>
      <c r="H37" s="219"/>
      <c r="I37" s="177" t="s">
        <v>138</v>
      </c>
      <c r="J37" s="102"/>
      <c r="M37" s="39"/>
      <c r="N37" s="40"/>
      <c r="O37" s="40"/>
    </row>
    <row r="38" spans="2:15" s="38" customFormat="1" ht="25.5" customHeight="1" hidden="1" outlineLevel="1">
      <c r="B38" s="168"/>
      <c r="C38" s="167"/>
      <c r="D38" s="167"/>
      <c r="E38" s="167"/>
      <c r="F38" s="223"/>
      <c r="G38" s="219"/>
      <c r="H38" s="219"/>
      <c r="I38" s="177" t="s">
        <v>138</v>
      </c>
      <c r="J38" s="102"/>
      <c r="M38" s="39"/>
      <c r="N38" s="40"/>
      <c r="O38" s="40"/>
    </row>
    <row r="39" spans="2:15" s="38" customFormat="1" ht="25.5" customHeight="1" hidden="1" outlineLevel="1">
      <c r="B39" s="168"/>
      <c r="C39" s="167"/>
      <c r="D39" s="167"/>
      <c r="E39" s="167"/>
      <c r="F39" s="223"/>
      <c r="G39" s="219"/>
      <c r="H39" s="219"/>
      <c r="I39" s="177" t="s">
        <v>138</v>
      </c>
      <c r="J39" s="102"/>
      <c r="M39" s="39"/>
      <c r="N39" s="40"/>
      <c r="O39" s="40"/>
    </row>
    <row r="40" spans="2:15" s="38" customFormat="1" ht="25.5" customHeight="1" hidden="1" outlineLevel="1">
      <c r="B40" s="168"/>
      <c r="C40" s="167"/>
      <c r="D40" s="167"/>
      <c r="E40" s="167"/>
      <c r="F40" s="223"/>
      <c r="G40" s="219"/>
      <c r="H40" s="219"/>
      <c r="I40" s="177" t="s">
        <v>138</v>
      </c>
      <c r="J40" s="102"/>
      <c r="M40" s="39"/>
      <c r="N40" s="40"/>
      <c r="O40" s="40"/>
    </row>
    <row r="41" spans="2:15" s="38" customFormat="1" ht="25.5" customHeight="1" hidden="1" outlineLevel="1">
      <c r="B41" s="168"/>
      <c r="C41" s="167"/>
      <c r="D41" s="167"/>
      <c r="E41" s="167"/>
      <c r="F41" s="223"/>
      <c r="G41" s="219"/>
      <c r="H41" s="219"/>
      <c r="I41" s="177" t="s">
        <v>138</v>
      </c>
      <c r="J41" s="102"/>
      <c r="M41" s="39"/>
      <c r="N41" s="40"/>
      <c r="O41" s="40"/>
    </row>
    <row r="42" spans="2:15" s="38" customFormat="1" ht="25.5" customHeight="1" hidden="1" outlineLevel="1">
      <c r="B42" s="168"/>
      <c r="C42" s="167"/>
      <c r="D42" s="167"/>
      <c r="E42" s="167"/>
      <c r="F42" s="223"/>
      <c r="G42" s="219"/>
      <c r="H42" s="219"/>
      <c r="I42" s="177" t="s">
        <v>138</v>
      </c>
      <c r="J42" s="102"/>
      <c r="M42" s="39"/>
      <c r="N42" s="40"/>
      <c r="O42" s="40"/>
    </row>
    <row r="43" spans="2:15" s="38" customFormat="1" ht="25.5" customHeight="1" hidden="1" outlineLevel="1">
      <c r="B43" s="168"/>
      <c r="C43" s="167"/>
      <c r="D43" s="167"/>
      <c r="E43" s="167"/>
      <c r="F43" s="223"/>
      <c r="G43" s="219"/>
      <c r="H43" s="219"/>
      <c r="I43" s="177" t="s">
        <v>138</v>
      </c>
      <c r="J43" s="102"/>
      <c r="M43" s="39"/>
      <c r="N43" s="40"/>
      <c r="O43" s="40"/>
    </row>
    <row r="44" spans="2:15" s="38" customFormat="1" ht="25.5" customHeight="1" hidden="1" outlineLevel="1">
      <c r="B44" s="168"/>
      <c r="C44" s="167"/>
      <c r="D44" s="167"/>
      <c r="E44" s="167"/>
      <c r="F44" s="223"/>
      <c r="G44" s="219"/>
      <c r="H44" s="219"/>
      <c r="I44" s="177" t="s">
        <v>138</v>
      </c>
      <c r="J44" s="102"/>
      <c r="M44" s="39"/>
      <c r="N44" s="40"/>
      <c r="O44" s="40"/>
    </row>
    <row r="45" spans="2:15" s="38" customFormat="1" ht="25.5" customHeight="1" hidden="1" outlineLevel="1">
      <c r="B45" s="168"/>
      <c r="C45" s="167"/>
      <c r="D45" s="167"/>
      <c r="E45" s="167"/>
      <c r="F45" s="223"/>
      <c r="G45" s="219"/>
      <c r="H45" s="219"/>
      <c r="I45" s="177" t="s">
        <v>138</v>
      </c>
      <c r="J45" s="102"/>
      <c r="M45" s="39"/>
      <c r="N45" s="40"/>
      <c r="O45" s="40"/>
    </row>
    <row r="46" spans="2:15" s="38" customFormat="1" ht="25.5" collapsed="1">
      <c r="B46" s="168"/>
      <c r="C46" s="167"/>
      <c r="D46" s="167"/>
      <c r="E46" s="167"/>
      <c r="F46" s="223"/>
      <c r="G46" s="219"/>
      <c r="H46" s="219"/>
      <c r="I46" s="177" t="s">
        <v>138</v>
      </c>
      <c r="J46" s="102"/>
      <c r="M46" s="39"/>
      <c r="N46" s="40"/>
      <c r="O46" s="40"/>
    </row>
    <row r="47" spans="2:15" s="38" customFormat="1" ht="24.75" customHeight="1" hidden="1" outlineLevel="1">
      <c r="B47" s="168"/>
      <c r="C47" s="167"/>
      <c r="D47" s="167"/>
      <c r="E47" s="167"/>
      <c r="F47" s="223"/>
      <c r="G47" s="219"/>
      <c r="H47" s="219"/>
      <c r="I47" s="177" t="s">
        <v>138</v>
      </c>
      <c r="J47" s="102"/>
      <c r="M47" s="39"/>
      <c r="N47" s="40"/>
      <c r="O47" s="40"/>
    </row>
    <row r="48" spans="2:15" s="38" customFormat="1" ht="24.75" customHeight="1" hidden="1" outlineLevel="1">
      <c r="B48" s="168"/>
      <c r="C48" s="167"/>
      <c r="D48" s="167"/>
      <c r="E48" s="167"/>
      <c r="F48" s="223"/>
      <c r="G48" s="219"/>
      <c r="H48" s="219"/>
      <c r="I48" s="177" t="s">
        <v>138</v>
      </c>
      <c r="J48" s="102"/>
      <c r="M48" s="39"/>
      <c r="N48" s="40"/>
      <c r="O48" s="40"/>
    </row>
    <row r="49" spans="2:15" s="38" customFormat="1" ht="24.75" customHeight="1" hidden="1" outlineLevel="1">
      <c r="B49" s="168"/>
      <c r="C49" s="167"/>
      <c r="D49" s="167"/>
      <c r="E49" s="167"/>
      <c r="F49" s="223"/>
      <c r="G49" s="219"/>
      <c r="H49" s="219"/>
      <c r="I49" s="177" t="s">
        <v>138</v>
      </c>
      <c r="J49" s="102"/>
      <c r="M49" s="39"/>
      <c r="N49" s="40"/>
      <c r="O49" s="40"/>
    </row>
    <row r="50" spans="2:15" s="38" customFormat="1" ht="24.75" customHeight="1" hidden="1" outlineLevel="1">
      <c r="B50" s="168"/>
      <c r="C50" s="167"/>
      <c r="D50" s="167"/>
      <c r="E50" s="167"/>
      <c r="F50" s="223"/>
      <c r="G50" s="219"/>
      <c r="H50" s="219"/>
      <c r="I50" s="177" t="s">
        <v>138</v>
      </c>
      <c r="J50" s="102"/>
      <c r="M50" s="39"/>
      <c r="N50" s="40"/>
      <c r="O50" s="40"/>
    </row>
    <row r="51" spans="2:15" s="38" customFormat="1" ht="24.75" customHeight="1" hidden="1" outlineLevel="1">
      <c r="B51" s="168"/>
      <c r="C51" s="167"/>
      <c r="D51" s="167"/>
      <c r="E51" s="167"/>
      <c r="F51" s="223"/>
      <c r="G51" s="219"/>
      <c r="H51" s="219"/>
      <c r="I51" s="177" t="s">
        <v>138</v>
      </c>
      <c r="J51" s="102"/>
      <c r="M51" s="39"/>
      <c r="N51" s="40"/>
      <c r="O51" s="40"/>
    </row>
    <row r="52" spans="2:15" s="38" customFormat="1" ht="24.75" customHeight="1" hidden="1" outlineLevel="1">
      <c r="B52" s="168"/>
      <c r="C52" s="167"/>
      <c r="D52" s="167"/>
      <c r="E52" s="167"/>
      <c r="F52" s="223"/>
      <c r="G52" s="219"/>
      <c r="H52" s="219"/>
      <c r="I52" s="177" t="s">
        <v>138</v>
      </c>
      <c r="J52" s="102"/>
      <c r="M52" s="39"/>
      <c r="N52" s="40"/>
      <c r="O52" s="40"/>
    </row>
    <row r="53" spans="2:15" s="38" customFormat="1" ht="24.75" customHeight="1" hidden="1" outlineLevel="1">
      <c r="B53" s="168"/>
      <c r="C53" s="167"/>
      <c r="D53" s="167"/>
      <c r="E53" s="167"/>
      <c r="F53" s="223"/>
      <c r="G53" s="219"/>
      <c r="H53" s="219"/>
      <c r="I53" s="177" t="s">
        <v>138</v>
      </c>
      <c r="J53" s="102"/>
      <c r="M53" s="39"/>
      <c r="N53" s="40"/>
      <c r="O53" s="40"/>
    </row>
    <row r="54" spans="2:15" s="38" customFormat="1" ht="24.75" customHeight="1" hidden="1" outlineLevel="1">
      <c r="B54" s="168"/>
      <c r="C54" s="167"/>
      <c r="D54" s="167"/>
      <c r="E54" s="167"/>
      <c r="F54" s="223"/>
      <c r="G54" s="219"/>
      <c r="H54" s="219"/>
      <c r="I54" s="177" t="s">
        <v>138</v>
      </c>
      <c r="J54" s="102"/>
      <c r="M54" s="39"/>
      <c r="N54" s="40"/>
      <c r="O54" s="40"/>
    </row>
    <row r="55" spans="2:15" s="38" customFormat="1" ht="24.75" customHeight="1" hidden="1" outlineLevel="1">
      <c r="B55" s="168"/>
      <c r="C55" s="167"/>
      <c r="D55" s="167"/>
      <c r="E55" s="167"/>
      <c r="F55" s="223"/>
      <c r="G55" s="219"/>
      <c r="H55" s="219"/>
      <c r="I55" s="177" t="s">
        <v>138</v>
      </c>
      <c r="J55" s="102"/>
      <c r="M55" s="39"/>
      <c r="N55" s="40"/>
      <c r="O55" s="40"/>
    </row>
    <row r="56" spans="2:15" s="38" customFormat="1" ht="24.75" customHeight="1">
      <c r="B56" s="168"/>
      <c r="C56" s="167"/>
      <c r="D56" s="167"/>
      <c r="E56" s="167"/>
      <c r="F56" s="223"/>
      <c r="G56" s="219"/>
      <c r="H56" s="219"/>
      <c r="I56" s="177" t="s">
        <v>138</v>
      </c>
      <c r="J56" s="102"/>
      <c r="M56" s="39"/>
      <c r="N56" s="40"/>
      <c r="O56" s="40"/>
    </row>
    <row r="57" spans="2:15" ht="24.75" customHeight="1">
      <c r="B57" s="104"/>
      <c r="C57" s="104"/>
      <c r="D57" s="104"/>
      <c r="E57" s="53"/>
      <c r="F57" s="224">
        <f>SUM(F17:F56)</f>
        <v>0</v>
      </c>
      <c r="G57" s="131">
        <f>SUM(G17:G56)</f>
        <v>0</v>
      </c>
      <c r="H57" s="130">
        <f>SUM(H17:H56)</f>
        <v>0</v>
      </c>
      <c r="I57" s="177" t="s">
        <v>138</v>
      </c>
      <c r="J57" s="41"/>
      <c r="M57" s="36"/>
      <c r="N57" s="31"/>
      <c r="O57" s="31"/>
    </row>
    <row r="58" spans="2:17" s="153" customFormat="1" ht="21.75" customHeight="1">
      <c r="B58" s="210" t="s">
        <v>184</v>
      </c>
      <c r="C58" s="154"/>
      <c r="D58" s="155"/>
      <c r="E58" s="156"/>
      <c r="F58" s="156"/>
      <c r="G58" s="156"/>
      <c r="H58" s="157"/>
      <c r="I58" s="158"/>
      <c r="J58" s="159"/>
      <c r="K58" s="159"/>
      <c r="L58" s="160"/>
      <c r="M58" s="160"/>
      <c r="N58" s="161"/>
      <c r="O58" s="161"/>
      <c r="P58" s="161"/>
      <c r="Q58" s="161"/>
    </row>
    <row r="59" spans="2:15" s="38" customFormat="1" ht="17.25" customHeight="1">
      <c r="B59" s="103"/>
      <c r="C59" s="60"/>
      <c r="D59" s="60"/>
      <c r="E59" s="60"/>
      <c r="F59" s="102"/>
      <c r="G59" s="102"/>
      <c r="H59" s="41"/>
      <c r="I59" s="102"/>
      <c r="J59" s="102"/>
      <c r="M59" s="39"/>
      <c r="N59" s="40"/>
      <c r="O59" s="40"/>
    </row>
    <row r="60" spans="2:14" ht="30" customHeight="1">
      <c r="B60" s="47" t="s">
        <v>73</v>
      </c>
      <c r="C60" s="47" t="s">
        <v>140</v>
      </c>
      <c r="D60" s="47" t="s">
        <v>117</v>
      </c>
      <c r="E60" s="47" t="s">
        <v>74</v>
      </c>
      <c r="F60" s="47" t="s">
        <v>76</v>
      </c>
      <c r="G60" s="87"/>
      <c r="H60" s="41"/>
      <c r="I60" s="41"/>
      <c r="J60" s="41"/>
      <c r="M60" s="52"/>
      <c r="N60" s="52"/>
    </row>
    <row r="61" spans="2:14" s="226" customFormat="1" ht="38.25">
      <c r="B61" s="250" t="s">
        <v>141</v>
      </c>
      <c r="C61" s="250" t="s">
        <v>142</v>
      </c>
      <c r="D61" s="250" t="s">
        <v>118</v>
      </c>
      <c r="E61" s="250" t="s">
        <v>192</v>
      </c>
      <c r="F61" s="225" t="s">
        <v>77</v>
      </c>
      <c r="G61" s="228"/>
      <c r="H61" s="229"/>
      <c r="I61" s="229"/>
      <c r="J61" s="229"/>
      <c r="M61" s="227"/>
      <c r="N61" s="227"/>
    </row>
    <row r="62" spans="2:14" ht="25.5">
      <c r="B62" s="167"/>
      <c r="C62" s="167"/>
      <c r="D62" s="170"/>
      <c r="E62" s="171"/>
      <c r="F62" s="109">
        <f>D62*E62</f>
        <v>0</v>
      </c>
      <c r="G62" s="214"/>
      <c r="H62" s="177" t="s">
        <v>138</v>
      </c>
      <c r="I62" s="41"/>
      <c r="J62" s="41"/>
      <c r="M62" s="52"/>
      <c r="N62" s="52"/>
    </row>
    <row r="63" spans="2:14" ht="25.5">
      <c r="B63" s="167"/>
      <c r="C63" s="167"/>
      <c r="D63" s="170"/>
      <c r="E63" s="171"/>
      <c r="F63" s="109">
        <f aca="true" t="shared" si="0" ref="F63:F71">D63*E63</f>
        <v>0</v>
      </c>
      <c r="G63" s="214"/>
      <c r="H63" s="177" t="s">
        <v>138</v>
      </c>
      <c r="I63" s="41"/>
      <c r="J63" s="41"/>
      <c r="M63" s="52"/>
      <c r="N63" s="52"/>
    </row>
    <row r="64" spans="2:14" ht="25.5">
      <c r="B64" s="167"/>
      <c r="C64" s="167"/>
      <c r="D64" s="170"/>
      <c r="E64" s="171"/>
      <c r="F64" s="109">
        <f t="shared" si="0"/>
        <v>0</v>
      </c>
      <c r="G64" s="214"/>
      <c r="H64" s="177" t="s">
        <v>138</v>
      </c>
      <c r="I64" s="41"/>
      <c r="J64" s="41"/>
      <c r="M64" s="52"/>
      <c r="N64" s="52"/>
    </row>
    <row r="65" spans="2:14" ht="25.5">
      <c r="B65" s="167"/>
      <c r="C65" s="167"/>
      <c r="D65" s="170"/>
      <c r="E65" s="171"/>
      <c r="F65" s="109">
        <f t="shared" si="0"/>
        <v>0</v>
      </c>
      <c r="G65" s="214"/>
      <c r="H65" s="177" t="s">
        <v>138</v>
      </c>
      <c r="I65" s="41"/>
      <c r="J65" s="41"/>
      <c r="M65" s="52"/>
      <c r="N65" s="52"/>
    </row>
    <row r="66" spans="2:14" ht="25.5">
      <c r="B66" s="167"/>
      <c r="C66" s="167"/>
      <c r="D66" s="170"/>
      <c r="E66" s="171"/>
      <c r="F66" s="109">
        <f t="shared" si="0"/>
        <v>0</v>
      </c>
      <c r="G66" s="214"/>
      <c r="H66" s="177" t="s">
        <v>138</v>
      </c>
      <c r="M66" s="52"/>
      <c r="N66" s="52"/>
    </row>
    <row r="67" spans="2:14" ht="25.5">
      <c r="B67" s="167"/>
      <c r="C67" s="167"/>
      <c r="D67" s="170"/>
      <c r="E67" s="171"/>
      <c r="F67" s="109">
        <f t="shared" si="0"/>
        <v>0</v>
      </c>
      <c r="G67" s="214"/>
      <c r="H67" s="177" t="s">
        <v>138</v>
      </c>
      <c r="M67" s="52"/>
      <c r="N67" s="52"/>
    </row>
    <row r="68" spans="2:14" ht="25.5">
      <c r="B68" s="167"/>
      <c r="C68" s="167"/>
      <c r="D68" s="170"/>
      <c r="E68" s="171"/>
      <c r="F68" s="109">
        <f t="shared" si="0"/>
        <v>0</v>
      </c>
      <c r="G68" s="214"/>
      <c r="H68" s="177" t="s">
        <v>138</v>
      </c>
      <c r="M68" s="52"/>
      <c r="N68" s="52"/>
    </row>
    <row r="69" spans="2:14" ht="25.5" collapsed="1">
      <c r="B69" s="167"/>
      <c r="C69" s="167"/>
      <c r="D69" s="170"/>
      <c r="E69" s="171"/>
      <c r="F69" s="109">
        <f t="shared" si="0"/>
        <v>0</v>
      </c>
      <c r="G69" s="214"/>
      <c r="H69" s="177" t="s">
        <v>138</v>
      </c>
      <c r="M69" s="52"/>
      <c r="N69" s="52"/>
    </row>
    <row r="70" spans="2:14" ht="25.5" hidden="1" outlineLevel="1">
      <c r="B70" s="167"/>
      <c r="C70" s="167"/>
      <c r="D70" s="170"/>
      <c r="E70" s="171"/>
      <c r="F70" s="109">
        <f t="shared" si="0"/>
        <v>0</v>
      </c>
      <c r="G70" s="214"/>
      <c r="H70" s="177" t="s">
        <v>138</v>
      </c>
      <c r="M70" s="52"/>
      <c r="N70" s="52"/>
    </row>
    <row r="71" spans="2:14" ht="25.5" hidden="1" outlineLevel="1">
      <c r="B71" s="167"/>
      <c r="C71" s="167"/>
      <c r="D71" s="170"/>
      <c r="E71" s="171"/>
      <c r="F71" s="109">
        <f t="shared" si="0"/>
        <v>0</v>
      </c>
      <c r="G71" s="214"/>
      <c r="H71" s="177" t="s">
        <v>138</v>
      </c>
      <c r="M71" s="52"/>
      <c r="N71" s="52"/>
    </row>
    <row r="72" spans="2:14" ht="25.5" hidden="1" outlineLevel="1">
      <c r="B72" s="167"/>
      <c r="C72" s="167"/>
      <c r="D72" s="170"/>
      <c r="E72" s="171"/>
      <c r="F72" s="109">
        <f>D72*E72</f>
        <v>0</v>
      </c>
      <c r="G72" s="214"/>
      <c r="H72" s="177" t="s">
        <v>138</v>
      </c>
      <c r="I72" s="41"/>
      <c r="J72" s="41"/>
      <c r="M72" s="52"/>
      <c r="N72" s="52"/>
    </row>
    <row r="73" spans="2:14" ht="25.5" hidden="1" outlineLevel="1">
      <c r="B73" s="167"/>
      <c r="C73" s="167"/>
      <c r="D73" s="170"/>
      <c r="E73" s="171"/>
      <c r="F73" s="109">
        <f aca="true" t="shared" si="1" ref="F73:F81">D73*E73</f>
        <v>0</v>
      </c>
      <c r="G73" s="214"/>
      <c r="H73" s="177" t="s">
        <v>138</v>
      </c>
      <c r="I73" s="41"/>
      <c r="J73" s="41"/>
      <c r="M73" s="52"/>
      <c r="N73" s="52"/>
    </row>
    <row r="74" spans="2:14" ht="25.5" hidden="1" outlineLevel="1">
      <c r="B74" s="167"/>
      <c r="C74" s="167"/>
      <c r="D74" s="170"/>
      <c r="E74" s="171"/>
      <c r="F74" s="109">
        <f t="shared" si="1"/>
        <v>0</v>
      </c>
      <c r="G74" s="214"/>
      <c r="H74" s="177" t="s">
        <v>138</v>
      </c>
      <c r="I74" s="41"/>
      <c r="J74" s="41"/>
      <c r="M74" s="52"/>
      <c r="N74" s="52"/>
    </row>
    <row r="75" spans="2:14" ht="25.5" hidden="1" outlineLevel="1">
      <c r="B75" s="167"/>
      <c r="C75" s="167"/>
      <c r="D75" s="170"/>
      <c r="E75" s="171"/>
      <c r="F75" s="109">
        <f t="shared" si="1"/>
        <v>0</v>
      </c>
      <c r="G75" s="214"/>
      <c r="H75" s="177" t="s">
        <v>138</v>
      </c>
      <c r="I75" s="41"/>
      <c r="J75" s="41"/>
      <c r="M75" s="52"/>
      <c r="N75" s="52"/>
    </row>
    <row r="76" spans="2:14" ht="25.5" hidden="1" outlineLevel="1">
      <c r="B76" s="167"/>
      <c r="C76" s="167"/>
      <c r="D76" s="170"/>
      <c r="E76" s="171"/>
      <c r="F76" s="109">
        <f t="shared" si="1"/>
        <v>0</v>
      </c>
      <c r="G76" s="214"/>
      <c r="H76" s="177" t="s">
        <v>138</v>
      </c>
      <c r="M76" s="52"/>
      <c r="N76" s="52"/>
    </row>
    <row r="77" spans="2:14" ht="25.5" hidden="1" outlineLevel="1">
      <c r="B77" s="167"/>
      <c r="C77" s="167"/>
      <c r="D77" s="170"/>
      <c r="E77" s="171"/>
      <c r="F77" s="109">
        <f t="shared" si="1"/>
        <v>0</v>
      </c>
      <c r="G77" s="214"/>
      <c r="H77" s="177" t="s">
        <v>138</v>
      </c>
      <c r="M77" s="52"/>
      <c r="N77" s="52"/>
    </row>
    <row r="78" spans="2:14" ht="25.5" hidden="1" outlineLevel="1">
      <c r="B78" s="167"/>
      <c r="C78" s="167"/>
      <c r="D78" s="170"/>
      <c r="E78" s="171"/>
      <c r="F78" s="109">
        <f t="shared" si="1"/>
        <v>0</v>
      </c>
      <c r="G78" s="214"/>
      <c r="H78" s="177" t="s">
        <v>138</v>
      </c>
      <c r="M78" s="52"/>
      <c r="N78" s="52"/>
    </row>
    <row r="79" spans="2:14" ht="25.5" hidden="1" outlineLevel="1">
      <c r="B79" s="167"/>
      <c r="C79" s="167"/>
      <c r="D79" s="170"/>
      <c r="E79" s="171"/>
      <c r="F79" s="109">
        <f t="shared" si="1"/>
        <v>0</v>
      </c>
      <c r="G79" s="214"/>
      <c r="H79" s="177" t="s">
        <v>138</v>
      </c>
      <c r="M79" s="52"/>
      <c r="N79" s="52"/>
    </row>
    <row r="80" spans="2:14" ht="25.5" collapsed="1">
      <c r="B80" s="167"/>
      <c r="C80" s="167"/>
      <c r="D80" s="170"/>
      <c r="E80" s="171"/>
      <c r="F80" s="109">
        <f t="shared" si="1"/>
        <v>0</v>
      </c>
      <c r="G80" s="214"/>
      <c r="H80" s="177" t="s">
        <v>138</v>
      </c>
      <c r="M80" s="52"/>
      <c r="N80" s="52"/>
    </row>
    <row r="81" spans="2:14" ht="25.5" hidden="1" outlineLevel="1">
      <c r="B81" s="167"/>
      <c r="C81" s="167"/>
      <c r="D81" s="170"/>
      <c r="E81" s="171"/>
      <c r="F81" s="109">
        <f t="shared" si="1"/>
        <v>0</v>
      </c>
      <c r="G81" s="214"/>
      <c r="H81" s="177" t="s">
        <v>138</v>
      </c>
      <c r="M81" s="52"/>
      <c r="N81" s="52"/>
    </row>
    <row r="82" spans="2:14" ht="25.5" hidden="1" outlineLevel="1">
      <c r="B82" s="167"/>
      <c r="C82" s="167"/>
      <c r="D82" s="170"/>
      <c r="E82" s="171"/>
      <c r="F82" s="109">
        <f>D82*E82</f>
        <v>0</v>
      </c>
      <c r="G82" s="214"/>
      <c r="H82" s="177" t="s">
        <v>138</v>
      </c>
      <c r="I82" s="41"/>
      <c r="J82" s="41"/>
      <c r="M82" s="52"/>
      <c r="N82" s="52"/>
    </row>
    <row r="83" spans="2:14" ht="25.5" hidden="1" outlineLevel="1">
      <c r="B83" s="167"/>
      <c r="C83" s="167"/>
      <c r="D83" s="170"/>
      <c r="E83" s="171"/>
      <c r="F83" s="109">
        <f aca="true" t="shared" si="2" ref="F83:F91">D83*E83</f>
        <v>0</v>
      </c>
      <c r="G83" s="214"/>
      <c r="H83" s="177" t="s">
        <v>138</v>
      </c>
      <c r="I83" s="41"/>
      <c r="J83" s="41"/>
      <c r="M83" s="52"/>
      <c r="N83" s="52"/>
    </row>
    <row r="84" spans="2:14" ht="25.5" hidden="1" outlineLevel="1">
      <c r="B84" s="167"/>
      <c r="C84" s="167"/>
      <c r="D84" s="170"/>
      <c r="E84" s="171"/>
      <c r="F84" s="109">
        <f t="shared" si="2"/>
        <v>0</v>
      </c>
      <c r="G84" s="214"/>
      <c r="H84" s="177" t="s">
        <v>138</v>
      </c>
      <c r="I84" s="41"/>
      <c r="J84" s="41"/>
      <c r="M84" s="52"/>
      <c r="N84" s="52"/>
    </row>
    <row r="85" spans="2:14" ht="25.5" hidden="1" outlineLevel="1">
      <c r="B85" s="167"/>
      <c r="C85" s="167"/>
      <c r="D85" s="170"/>
      <c r="E85" s="171"/>
      <c r="F85" s="109">
        <f t="shared" si="2"/>
        <v>0</v>
      </c>
      <c r="G85" s="214"/>
      <c r="H85" s="177" t="s">
        <v>138</v>
      </c>
      <c r="I85" s="41"/>
      <c r="J85" s="41"/>
      <c r="M85" s="52"/>
      <c r="N85" s="52"/>
    </row>
    <row r="86" spans="2:14" ht="25.5" hidden="1" outlineLevel="1">
      <c r="B86" s="167"/>
      <c r="C86" s="167"/>
      <c r="D86" s="170"/>
      <c r="E86" s="171"/>
      <c r="F86" s="109">
        <f t="shared" si="2"/>
        <v>0</v>
      </c>
      <c r="G86" s="214"/>
      <c r="H86" s="177" t="s">
        <v>138</v>
      </c>
      <c r="M86" s="52"/>
      <c r="N86" s="52"/>
    </row>
    <row r="87" spans="2:14" ht="25.5" hidden="1" outlineLevel="1">
      <c r="B87" s="167"/>
      <c r="C87" s="167"/>
      <c r="D87" s="170"/>
      <c r="E87" s="171"/>
      <c r="F87" s="109">
        <f t="shared" si="2"/>
        <v>0</v>
      </c>
      <c r="G87" s="214"/>
      <c r="H87" s="177" t="s">
        <v>138</v>
      </c>
      <c r="M87" s="52"/>
      <c r="N87" s="52"/>
    </row>
    <row r="88" spans="2:14" ht="25.5" hidden="1" outlineLevel="1">
      <c r="B88" s="167"/>
      <c r="C88" s="167"/>
      <c r="D88" s="170"/>
      <c r="E88" s="171"/>
      <c r="F88" s="109">
        <f t="shared" si="2"/>
        <v>0</v>
      </c>
      <c r="G88" s="214"/>
      <c r="H88" s="177" t="s">
        <v>138</v>
      </c>
      <c r="M88" s="52"/>
      <c r="N88" s="52"/>
    </row>
    <row r="89" spans="2:14" ht="25.5" hidden="1" outlineLevel="1">
      <c r="B89" s="167"/>
      <c r="C89" s="167"/>
      <c r="D89" s="170"/>
      <c r="E89" s="171"/>
      <c r="F89" s="109">
        <f t="shared" si="2"/>
        <v>0</v>
      </c>
      <c r="G89" s="214"/>
      <c r="H89" s="177" t="s">
        <v>138</v>
      </c>
      <c r="M89" s="52"/>
      <c r="N89" s="52"/>
    </row>
    <row r="90" spans="2:14" ht="25.5" hidden="1" outlineLevel="1">
      <c r="B90" s="167"/>
      <c r="C90" s="167"/>
      <c r="D90" s="170"/>
      <c r="E90" s="171"/>
      <c r="F90" s="109">
        <f t="shared" si="2"/>
        <v>0</v>
      </c>
      <c r="G90" s="214"/>
      <c r="H90" s="177" t="s">
        <v>138</v>
      </c>
      <c r="M90" s="52"/>
      <c r="N90" s="52"/>
    </row>
    <row r="91" spans="2:14" ht="25.5" collapsed="1">
      <c r="B91" s="167"/>
      <c r="C91" s="167"/>
      <c r="D91" s="170"/>
      <c r="E91" s="171"/>
      <c r="F91" s="109">
        <f t="shared" si="2"/>
        <v>0</v>
      </c>
      <c r="G91" s="214"/>
      <c r="H91" s="177" t="s">
        <v>138</v>
      </c>
      <c r="M91" s="52"/>
      <c r="N91" s="52"/>
    </row>
    <row r="92" spans="2:14" ht="24.75" customHeight="1" hidden="1" outlineLevel="1">
      <c r="B92" s="167"/>
      <c r="C92" s="167"/>
      <c r="D92" s="170"/>
      <c r="E92" s="171"/>
      <c r="F92" s="109">
        <f>D92*E92</f>
        <v>0</v>
      </c>
      <c r="G92" s="214"/>
      <c r="H92" s="41"/>
      <c r="I92" s="41"/>
      <c r="J92" s="41"/>
      <c r="M92" s="52"/>
      <c r="N92" s="52"/>
    </row>
    <row r="93" spans="2:14" ht="24.75" customHeight="1" hidden="1" outlineLevel="1">
      <c r="B93" s="167"/>
      <c r="C93" s="167"/>
      <c r="D93" s="170"/>
      <c r="E93" s="171"/>
      <c r="F93" s="109">
        <f aca="true" t="shared" si="3" ref="F93:F101">D93*E93</f>
        <v>0</v>
      </c>
      <c r="G93" s="214"/>
      <c r="H93" s="41"/>
      <c r="I93" s="41"/>
      <c r="J93" s="41"/>
      <c r="M93" s="52"/>
      <c r="N93" s="52"/>
    </row>
    <row r="94" spans="2:14" ht="24.75" customHeight="1" hidden="1" outlineLevel="1">
      <c r="B94" s="167"/>
      <c r="C94" s="167"/>
      <c r="D94" s="170"/>
      <c r="E94" s="171"/>
      <c r="F94" s="109">
        <f t="shared" si="3"/>
        <v>0</v>
      </c>
      <c r="G94" s="214"/>
      <c r="H94" s="41"/>
      <c r="I94" s="41"/>
      <c r="J94" s="41"/>
      <c r="M94" s="52"/>
      <c r="N94" s="52"/>
    </row>
    <row r="95" spans="2:14" ht="24.75" customHeight="1" hidden="1" outlineLevel="1">
      <c r="B95" s="167"/>
      <c r="C95" s="167"/>
      <c r="D95" s="170"/>
      <c r="E95" s="171"/>
      <c r="F95" s="109">
        <f t="shared" si="3"/>
        <v>0</v>
      </c>
      <c r="G95" s="214"/>
      <c r="H95" s="41"/>
      <c r="I95" s="41"/>
      <c r="J95" s="41"/>
      <c r="M95" s="52"/>
      <c r="N95" s="52"/>
    </row>
    <row r="96" spans="2:14" ht="24.75" customHeight="1" hidden="1" outlineLevel="1">
      <c r="B96" s="167"/>
      <c r="C96" s="167"/>
      <c r="D96" s="170"/>
      <c r="E96" s="171"/>
      <c r="F96" s="109">
        <f t="shared" si="3"/>
        <v>0</v>
      </c>
      <c r="G96" s="214"/>
      <c r="M96" s="52"/>
      <c r="N96" s="52"/>
    </row>
    <row r="97" spans="2:14" ht="24.75" customHeight="1" hidden="1" outlineLevel="1">
      <c r="B97" s="167"/>
      <c r="C97" s="167"/>
      <c r="D97" s="170"/>
      <c r="E97" s="171"/>
      <c r="F97" s="109">
        <f t="shared" si="3"/>
        <v>0</v>
      </c>
      <c r="G97" s="214"/>
      <c r="M97" s="52"/>
      <c r="N97" s="52"/>
    </row>
    <row r="98" spans="2:14" ht="24.75" customHeight="1" hidden="1" outlineLevel="1">
      <c r="B98" s="167"/>
      <c r="C98" s="167"/>
      <c r="D98" s="170"/>
      <c r="E98" s="171"/>
      <c r="F98" s="109">
        <f t="shared" si="3"/>
        <v>0</v>
      </c>
      <c r="G98" s="214"/>
      <c r="M98" s="52"/>
      <c r="N98" s="52"/>
    </row>
    <row r="99" spans="2:14" ht="24.75" customHeight="1" hidden="1" outlineLevel="1">
      <c r="B99" s="167"/>
      <c r="C99" s="167"/>
      <c r="D99" s="170"/>
      <c r="E99" s="171"/>
      <c r="F99" s="109">
        <f t="shared" si="3"/>
        <v>0</v>
      </c>
      <c r="G99" s="214"/>
      <c r="M99" s="52"/>
      <c r="N99" s="52"/>
    </row>
    <row r="100" spans="2:14" ht="24.75" customHeight="1" hidden="1" outlineLevel="1">
      <c r="B100" s="167"/>
      <c r="C100" s="167"/>
      <c r="D100" s="170"/>
      <c r="E100" s="171"/>
      <c r="F100" s="109">
        <f t="shared" si="3"/>
        <v>0</v>
      </c>
      <c r="G100" s="214"/>
      <c r="M100" s="52"/>
      <c r="N100" s="52"/>
    </row>
    <row r="101" spans="2:14" ht="24.75" customHeight="1">
      <c r="B101" s="167"/>
      <c r="C101" s="167"/>
      <c r="D101" s="170"/>
      <c r="E101" s="171"/>
      <c r="F101" s="109">
        <f t="shared" si="3"/>
        <v>0</v>
      </c>
      <c r="G101" s="214"/>
      <c r="M101" s="52"/>
      <c r="N101" s="52"/>
    </row>
    <row r="102" spans="2:14" ht="24.75" customHeight="1">
      <c r="B102" s="53"/>
      <c r="D102" s="53"/>
      <c r="E102" s="53"/>
      <c r="F102" s="110">
        <f>SUM(F62:F101)</f>
        <v>0</v>
      </c>
      <c r="G102" s="215"/>
      <c r="M102" s="52"/>
      <c r="N102" s="52"/>
    </row>
    <row r="103" spans="2:14" ht="24.75" customHeight="1">
      <c r="B103" s="246" t="s">
        <v>185</v>
      </c>
      <c r="C103" s="247"/>
      <c r="D103" s="216"/>
      <c r="E103" s="50"/>
      <c r="F103" s="50"/>
      <c r="G103" s="216"/>
      <c r="H103" s="56"/>
      <c r="M103" s="52"/>
      <c r="N103" s="52"/>
    </row>
    <row r="104" spans="2:14" ht="9.75" customHeight="1">
      <c r="B104" s="55"/>
      <c r="C104" s="49"/>
      <c r="D104" s="50"/>
      <c r="M104" s="52"/>
      <c r="N104" s="52"/>
    </row>
    <row r="105" spans="2:14" ht="42.75" customHeight="1">
      <c r="B105" s="83"/>
      <c r="C105" s="430" t="s">
        <v>120</v>
      </c>
      <c r="D105" s="431"/>
      <c r="E105" s="107" t="s">
        <v>100</v>
      </c>
      <c r="F105"/>
      <c r="G105"/>
      <c r="H105" s="14"/>
      <c r="M105" s="52"/>
      <c r="N105" s="52"/>
    </row>
    <row r="106" spans="2:14" ht="10.5" customHeight="1">
      <c r="B106" s="5"/>
      <c r="C106" s="106"/>
      <c r="D106" s="85"/>
      <c r="E106" s="105"/>
      <c r="F106"/>
      <c r="G106"/>
      <c r="H106" s="14"/>
      <c r="M106" s="52"/>
      <c r="N106" s="52"/>
    </row>
    <row r="107" spans="2:14" ht="27" customHeight="1" hidden="1">
      <c r="B107" s="5"/>
      <c r="C107" s="84"/>
      <c r="E107" s="120" t="b">
        <v>0</v>
      </c>
      <c r="H107" s="62"/>
      <c r="M107" s="52"/>
      <c r="N107" s="52"/>
    </row>
    <row r="108" spans="3:14" ht="34.5" customHeight="1">
      <c r="C108" s="432" t="s">
        <v>121</v>
      </c>
      <c r="D108" s="431"/>
      <c r="E108" s="108" t="str">
        <f>IF(E107=TRUE,15%*F102,(IF(E107=FALSE,"0,00 €")))</f>
        <v>0,00 €</v>
      </c>
      <c r="F108" s="94"/>
      <c r="G108" s="94"/>
      <c r="M108" s="52"/>
      <c r="N108" s="52"/>
    </row>
    <row r="109" spans="3:14" ht="14.25" customHeight="1">
      <c r="C109" s="87"/>
      <c r="D109" s="85"/>
      <c r="E109" s="86"/>
      <c r="H109" s="5"/>
      <c r="M109" s="52"/>
      <c r="N109" s="52"/>
    </row>
    <row r="110" spans="2:11" ht="25.5" customHeight="1">
      <c r="B110" s="97" t="s">
        <v>186</v>
      </c>
      <c r="C110" s="247"/>
      <c r="D110" s="50"/>
      <c r="E110" s="51"/>
      <c r="F110" s="51"/>
      <c r="G110" s="51"/>
      <c r="H110" s="51"/>
      <c r="I110" s="51"/>
      <c r="J110" s="52"/>
      <c r="K110" s="52"/>
    </row>
    <row r="111" spans="3:11" ht="12.75" customHeight="1">
      <c r="C111" s="49"/>
      <c r="D111" s="50"/>
      <c r="E111" s="51"/>
      <c r="F111" s="51"/>
      <c r="G111" s="51"/>
      <c r="H111" s="51"/>
      <c r="I111" s="51"/>
      <c r="J111" s="52"/>
      <c r="K111" s="52"/>
    </row>
    <row r="112" spans="2:10" ht="30" customHeight="1">
      <c r="B112" s="47" t="s">
        <v>83</v>
      </c>
      <c r="C112" s="47" t="s">
        <v>69</v>
      </c>
      <c r="D112" s="47" t="s">
        <v>78</v>
      </c>
      <c r="E112" s="47" t="s">
        <v>75</v>
      </c>
      <c r="F112" s="47" t="s">
        <v>189</v>
      </c>
      <c r="G112" s="47" t="s">
        <v>76</v>
      </c>
      <c r="J112" s="52"/>
    </row>
    <row r="113" spans="2:10" s="226" customFormat="1" ht="25.5">
      <c r="B113" s="250" t="s">
        <v>85</v>
      </c>
      <c r="C113" s="250"/>
      <c r="D113" s="250" t="s">
        <v>216</v>
      </c>
      <c r="E113" s="250"/>
      <c r="F113" s="250" t="s">
        <v>188</v>
      </c>
      <c r="G113" s="250" t="s">
        <v>211</v>
      </c>
      <c r="I113" s="254"/>
      <c r="J113" s="227"/>
    </row>
    <row r="114" spans="2:10" ht="25.5">
      <c r="B114" s="255"/>
      <c r="C114" s="167"/>
      <c r="D114" s="169"/>
      <c r="E114" s="270">
        <f>IF(B114="Frais de restauration","repas",(IF(B114="Frais de logement","nuités",IF(B114=0,""))))</f>
      </c>
      <c r="F114" s="170"/>
      <c r="G114" s="109">
        <f>D114*F114</f>
        <v>0</v>
      </c>
      <c r="H114" s="177" t="s">
        <v>138</v>
      </c>
      <c r="I114" s="177" t="s">
        <v>138</v>
      </c>
      <c r="J114" s="52"/>
    </row>
    <row r="115" spans="2:10" ht="28.5">
      <c r="B115" s="255"/>
      <c r="C115" s="167"/>
      <c r="D115" s="169"/>
      <c r="E115" s="270">
        <f aca="true" t="shared" si="4" ref="E115:E153">IF(B115="Frais de restauration","repas",(IF(B115="Frais de logement","nuités",IF(B115=0,""))))</f>
      </c>
      <c r="F115" s="170"/>
      <c r="G115" s="109">
        <f>D115*F115</f>
        <v>0</v>
      </c>
      <c r="H115" s="177" t="s">
        <v>138</v>
      </c>
      <c r="I115" s="177" t="s">
        <v>138</v>
      </c>
      <c r="J115" s="52"/>
    </row>
    <row r="116" spans="2:10" ht="28.5">
      <c r="B116" s="255"/>
      <c r="C116" s="167"/>
      <c r="D116" s="169"/>
      <c r="E116" s="270">
        <f t="shared" si="4"/>
      </c>
      <c r="F116" s="170"/>
      <c r="G116" s="109">
        <f aca="true" t="shared" si="5" ref="G116:G153">D116*F116</f>
        <v>0</v>
      </c>
      <c r="H116" s="177" t="s">
        <v>138</v>
      </c>
      <c r="I116" s="177" t="s">
        <v>138</v>
      </c>
      <c r="J116" s="52"/>
    </row>
    <row r="117" spans="2:10" ht="28.5">
      <c r="B117" s="255"/>
      <c r="C117" s="167"/>
      <c r="D117" s="169"/>
      <c r="E117" s="270">
        <f t="shared" si="4"/>
      </c>
      <c r="F117" s="170"/>
      <c r="G117" s="109">
        <f t="shared" si="5"/>
        <v>0</v>
      </c>
      <c r="H117" s="177" t="s">
        <v>138</v>
      </c>
      <c r="I117" s="177" t="s">
        <v>138</v>
      </c>
      <c r="J117" s="52"/>
    </row>
    <row r="118" spans="2:10" ht="28.5">
      <c r="B118" s="255"/>
      <c r="C118" s="167"/>
      <c r="D118" s="169"/>
      <c r="E118" s="270">
        <f t="shared" si="4"/>
      </c>
      <c r="F118" s="170"/>
      <c r="G118" s="109">
        <f t="shared" si="5"/>
        <v>0</v>
      </c>
      <c r="H118" s="177" t="s">
        <v>138</v>
      </c>
      <c r="I118" s="177" t="s">
        <v>138</v>
      </c>
      <c r="J118" s="52"/>
    </row>
    <row r="119" spans="2:10" ht="28.5">
      <c r="B119" s="255"/>
      <c r="C119" s="167"/>
      <c r="D119" s="169"/>
      <c r="E119" s="270">
        <f t="shared" si="4"/>
      </c>
      <c r="F119" s="170"/>
      <c r="G119" s="109">
        <f t="shared" si="5"/>
        <v>0</v>
      </c>
      <c r="H119" s="177" t="s">
        <v>138</v>
      </c>
      <c r="I119" s="177" t="s">
        <v>138</v>
      </c>
      <c r="J119" s="52"/>
    </row>
    <row r="120" spans="2:10" ht="28.5">
      <c r="B120" s="255"/>
      <c r="C120" s="167"/>
      <c r="D120" s="169"/>
      <c r="E120" s="270">
        <f t="shared" si="4"/>
      </c>
      <c r="F120" s="170"/>
      <c r="G120" s="109">
        <f t="shared" si="5"/>
        <v>0</v>
      </c>
      <c r="H120" s="177" t="s">
        <v>138</v>
      </c>
      <c r="I120" s="177" t="s">
        <v>138</v>
      </c>
      <c r="J120" s="52"/>
    </row>
    <row r="121" spans="2:10" ht="28.5" collapsed="1">
      <c r="B121" s="255"/>
      <c r="C121" s="167"/>
      <c r="D121" s="169"/>
      <c r="E121" s="270">
        <f t="shared" si="4"/>
      </c>
      <c r="F121" s="170"/>
      <c r="G121" s="109">
        <f t="shared" si="5"/>
        <v>0</v>
      </c>
      <c r="H121" s="177" t="s">
        <v>138</v>
      </c>
      <c r="I121" s="177" t="s">
        <v>138</v>
      </c>
      <c r="J121" s="52"/>
    </row>
    <row r="122" spans="2:10" ht="28.5" hidden="1" outlineLevel="1">
      <c r="B122" s="255"/>
      <c r="C122" s="167"/>
      <c r="D122" s="169"/>
      <c r="E122" s="270">
        <f t="shared" si="4"/>
      </c>
      <c r="F122" s="170"/>
      <c r="G122" s="109">
        <f t="shared" si="5"/>
        <v>0</v>
      </c>
      <c r="H122" s="177" t="s">
        <v>138</v>
      </c>
      <c r="I122" s="177" t="s">
        <v>138</v>
      </c>
      <c r="J122" s="52"/>
    </row>
    <row r="123" spans="2:10" ht="28.5" hidden="1" outlineLevel="1">
      <c r="B123" s="255"/>
      <c r="C123" s="167"/>
      <c r="D123" s="169"/>
      <c r="E123" s="270">
        <f t="shared" si="4"/>
      </c>
      <c r="F123" s="170"/>
      <c r="G123" s="109">
        <f t="shared" si="5"/>
        <v>0</v>
      </c>
      <c r="H123" s="177" t="s">
        <v>138</v>
      </c>
      <c r="I123" s="177" t="s">
        <v>138</v>
      </c>
      <c r="J123" s="52"/>
    </row>
    <row r="124" spans="2:10" ht="28.5" hidden="1" outlineLevel="1">
      <c r="B124" s="255"/>
      <c r="C124" s="167"/>
      <c r="D124" s="169"/>
      <c r="E124" s="270">
        <f t="shared" si="4"/>
      </c>
      <c r="F124" s="170"/>
      <c r="G124" s="109">
        <f t="shared" si="5"/>
        <v>0</v>
      </c>
      <c r="H124" s="177" t="s">
        <v>138</v>
      </c>
      <c r="I124" s="177" t="s">
        <v>138</v>
      </c>
      <c r="J124" s="52"/>
    </row>
    <row r="125" spans="2:10" ht="28.5" hidden="1" outlineLevel="1">
      <c r="B125" s="255"/>
      <c r="C125" s="167"/>
      <c r="D125" s="169"/>
      <c r="E125" s="270">
        <f t="shared" si="4"/>
      </c>
      <c r="F125" s="170"/>
      <c r="G125" s="109">
        <f t="shared" si="5"/>
        <v>0</v>
      </c>
      <c r="H125" s="177" t="s">
        <v>138</v>
      </c>
      <c r="I125" s="177" t="s">
        <v>138</v>
      </c>
      <c r="J125" s="52"/>
    </row>
    <row r="126" spans="2:10" ht="28.5" hidden="1" outlineLevel="1">
      <c r="B126" s="255"/>
      <c r="C126" s="167"/>
      <c r="D126" s="169"/>
      <c r="E126" s="270">
        <f t="shared" si="4"/>
      </c>
      <c r="F126" s="170"/>
      <c r="G126" s="109">
        <f t="shared" si="5"/>
        <v>0</v>
      </c>
      <c r="H126" s="177" t="s">
        <v>138</v>
      </c>
      <c r="I126" s="177" t="s">
        <v>138</v>
      </c>
      <c r="J126" s="52"/>
    </row>
    <row r="127" spans="2:10" ht="28.5" hidden="1" outlineLevel="1">
      <c r="B127" s="255"/>
      <c r="C127" s="167"/>
      <c r="D127" s="169"/>
      <c r="E127" s="270">
        <f t="shared" si="4"/>
      </c>
      <c r="F127" s="170"/>
      <c r="G127" s="109">
        <f t="shared" si="5"/>
        <v>0</v>
      </c>
      <c r="H127" s="177" t="s">
        <v>138</v>
      </c>
      <c r="I127" s="177" t="s">
        <v>138</v>
      </c>
      <c r="J127" s="52"/>
    </row>
    <row r="128" spans="2:10" ht="28.5" hidden="1" outlineLevel="1">
      <c r="B128" s="255"/>
      <c r="C128" s="167"/>
      <c r="D128" s="169"/>
      <c r="E128" s="270">
        <f t="shared" si="4"/>
      </c>
      <c r="F128" s="170"/>
      <c r="G128" s="109">
        <f t="shared" si="5"/>
        <v>0</v>
      </c>
      <c r="H128" s="177" t="s">
        <v>138</v>
      </c>
      <c r="I128" s="177" t="s">
        <v>138</v>
      </c>
      <c r="J128" s="52"/>
    </row>
    <row r="129" spans="2:10" ht="28.5" hidden="1" outlineLevel="1">
      <c r="B129" s="255"/>
      <c r="C129" s="167"/>
      <c r="D129" s="169"/>
      <c r="E129" s="270">
        <f t="shared" si="4"/>
      </c>
      <c r="F129" s="170"/>
      <c r="G129" s="109">
        <f t="shared" si="5"/>
        <v>0</v>
      </c>
      <c r="H129" s="177" t="s">
        <v>138</v>
      </c>
      <c r="I129" s="177" t="s">
        <v>138</v>
      </c>
      <c r="J129" s="52"/>
    </row>
    <row r="130" spans="2:10" ht="28.5" hidden="1" outlineLevel="1">
      <c r="B130" s="255"/>
      <c r="C130" s="167"/>
      <c r="D130" s="169"/>
      <c r="E130" s="270">
        <f t="shared" si="4"/>
      </c>
      <c r="F130" s="170"/>
      <c r="G130" s="109">
        <f t="shared" si="5"/>
        <v>0</v>
      </c>
      <c r="H130" s="177" t="s">
        <v>138</v>
      </c>
      <c r="I130" s="177" t="s">
        <v>138</v>
      </c>
      <c r="J130" s="52"/>
    </row>
    <row r="131" spans="2:10" ht="28.5" hidden="1" outlineLevel="1">
      <c r="B131" s="255"/>
      <c r="C131" s="167"/>
      <c r="D131" s="169"/>
      <c r="E131" s="270">
        <f t="shared" si="4"/>
      </c>
      <c r="F131" s="170"/>
      <c r="G131" s="109">
        <f t="shared" si="5"/>
        <v>0</v>
      </c>
      <c r="H131" s="177" t="s">
        <v>138</v>
      </c>
      <c r="I131" s="177" t="s">
        <v>138</v>
      </c>
      <c r="J131" s="52"/>
    </row>
    <row r="132" spans="2:10" ht="28.5" collapsed="1">
      <c r="B132" s="255"/>
      <c r="C132" s="167"/>
      <c r="D132" s="169"/>
      <c r="E132" s="270">
        <f t="shared" si="4"/>
      </c>
      <c r="F132" s="170"/>
      <c r="G132" s="109">
        <f t="shared" si="5"/>
        <v>0</v>
      </c>
      <c r="H132" s="177" t="s">
        <v>138</v>
      </c>
      <c r="I132" s="177" t="s">
        <v>138</v>
      </c>
      <c r="J132" s="52"/>
    </row>
    <row r="133" spans="2:10" ht="28.5" hidden="1" outlineLevel="1">
      <c r="B133" s="255"/>
      <c r="C133" s="167"/>
      <c r="D133" s="169"/>
      <c r="E133" s="270">
        <f t="shared" si="4"/>
      </c>
      <c r="F133" s="170"/>
      <c r="G133" s="109">
        <f t="shared" si="5"/>
        <v>0</v>
      </c>
      <c r="H133" s="177" t="s">
        <v>138</v>
      </c>
      <c r="I133" s="177" t="s">
        <v>138</v>
      </c>
      <c r="J133" s="52"/>
    </row>
    <row r="134" spans="2:10" ht="28.5" hidden="1" outlineLevel="1">
      <c r="B134" s="255"/>
      <c r="C134" s="167"/>
      <c r="D134" s="169"/>
      <c r="E134" s="270">
        <f t="shared" si="4"/>
      </c>
      <c r="F134" s="170"/>
      <c r="G134" s="109">
        <f t="shared" si="5"/>
        <v>0</v>
      </c>
      <c r="H134" s="177" t="s">
        <v>138</v>
      </c>
      <c r="I134" s="177" t="s">
        <v>138</v>
      </c>
      <c r="J134" s="52"/>
    </row>
    <row r="135" spans="2:10" ht="28.5" hidden="1" outlineLevel="1">
      <c r="B135" s="255"/>
      <c r="C135" s="167"/>
      <c r="D135" s="169"/>
      <c r="E135" s="270">
        <f t="shared" si="4"/>
      </c>
      <c r="F135" s="170"/>
      <c r="G135" s="109">
        <f t="shared" si="5"/>
        <v>0</v>
      </c>
      <c r="H135" s="177" t="s">
        <v>138</v>
      </c>
      <c r="I135" s="177" t="s">
        <v>138</v>
      </c>
      <c r="J135" s="52"/>
    </row>
    <row r="136" spans="2:10" ht="28.5" hidden="1" outlineLevel="1">
      <c r="B136" s="255"/>
      <c r="C136" s="167"/>
      <c r="D136" s="169"/>
      <c r="E136" s="270">
        <f t="shared" si="4"/>
      </c>
      <c r="F136" s="170"/>
      <c r="G136" s="109">
        <f t="shared" si="5"/>
        <v>0</v>
      </c>
      <c r="H136" s="177" t="s">
        <v>138</v>
      </c>
      <c r="I136" s="177" t="s">
        <v>138</v>
      </c>
      <c r="J136" s="52"/>
    </row>
    <row r="137" spans="2:10" ht="28.5" hidden="1" outlineLevel="1">
      <c r="B137" s="255"/>
      <c r="C137" s="167"/>
      <c r="D137" s="169"/>
      <c r="E137" s="270">
        <f t="shared" si="4"/>
      </c>
      <c r="F137" s="170"/>
      <c r="G137" s="109">
        <f t="shared" si="5"/>
        <v>0</v>
      </c>
      <c r="H137" s="177" t="s">
        <v>138</v>
      </c>
      <c r="I137" s="177" t="s">
        <v>138</v>
      </c>
      <c r="J137" s="52"/>
    </row>
    <row r="138" spans="2:10" ht="28.5" hidden="1" outlineLevel="1">
      <c r="B138" s="255"/>
      <c r="C138" s="167"/>
      <c r="D138" s="169"/>
      <c r="E138" s="270">
        <f t="shared" si="4"/>
      </c>
      <c r="F138" s="170"/>
      <c r="G138" s="109">
        <f t="shared" si="5"/>
        <v>0</v>
      </c>
      <c r="H138" s="177" t="s">
        <v>138</v>
      </c>
      <c r="I138" s="177" t="s">
        <v>138</v>
      </c>
      <c r="J138" s="52"/>
    </row>
    <row r="139" spans="2:10" ht="28.5" hidden="1" outlineLevel="1">
      <c r="B139" s="255"/>
      <c r="C139" s="167"/>
      <c r="D139" s="169"/>
      <c r="E139" s="270">
        <f t="shared" si="4"/>
      </c>
      <c r="F139" s="170"/>
      <c r="G139" s="109">
        <f t="shared" si="5"/>
        <v>0</v>
      </c>
      <c r="H139" s="177" t="s">
        <v>138</v>
      </c>
      <c r="I139" s="177" t="s">
        <v>138</v>
      </c>
      <c r="J139" s="52"/>
    </row>
    <row r="140" spans="2:10" ht="28.5" hidden="1" outlineLevel="1">
      <c r="B140" s="255"/>
      <c r="C140" s="167"/>
      <c r="D140" s="169"/>
      <c r="E140" s="270">
        <f t="shared" si="4"/>
      </c>
      <c r="F140" s="170"/>
      <c r="G140" s="109">
        <f t="shared" si="5"/>
        <v>0</v>
      </c>
      <c r="H140" s="177" t="s">
        <v>138</v>
      </c>
      <c r="I140" s="177" t="s">
        <v>138</v>
      </c>
      <c r="J140" s="52"/>
    </row>
    <row r="141" spans="2:10" ht="28.5" hidden="1" outlineLevel="1">
      <c r="B141" s="255"/>
      <c r="C141" s="167"/>
      <c r="D141" s="169"/>
      <c r="E141" s="270">
        <f t="shared" si="4"/>
      </c>
      <c r="F141" s="170"/>
      <c r="G141" s="109">
        <f t="shared" si="5"/>
        <v>0</v>
      </c>
      <c r="H141" s="177" t="s">
        <v>138</v>
      </c>
      <c r="I141" s="177" t="s">
        <v>138</v>
      </c>
      <c r="J141" s="52"/>
    </row>
    <row r="142" spans="2:10" ht="28.5" hidden="1" outlineLevel="1">
      <c r="B142" s="255"/>
      <c r="C142" s="167"/>
      <c r="D142" s="169"/>
      <c r="E142" s="270">
        <f t="shared" si="4"/>
      </c>
      <c r="F142" s="170"/>
      <c r="G142" s="109">
        <f t="shared" si="5"/>
        <v>0</v>
      </c>
      <c r="H142" s="177" t="s">
        <v>138</v>
      </c>
      <c r="I142" s="177" t="s">
        <v>138</v>
      </c>
      <c r="J142" s="52"/>
    </row>
    <row r="143" spans="2:10" ht="28.5" collapsed="1">
      <c r="B143" s="255"/>
      <c r="C143" s="167"/>
      <c r="D143" s="169"/>
      <c r="E143" s="270">
        <f t="shared" si="4"/>
      </c>
      <c r="F143" s="170"/>
      <c r="G143" s="109">
        <f t="shared" si="5"/>
        <v>0</v>
      </c>
      <c r="H143" s="177" t="s">
        <v>138</v>
      </c>
      <c r="I143" s="177" t="s">
        <v>138</v>
      </c>
      <c r="J143" s="52"/>
    </row>
    <row r="144" spans="2:10" ht="28.5" hidden="1" outlineLevel="1">
      <c r="B144" s="255"/>
      <c r="C144" s="167"/>
      <c r="D144" s="169"/>
      <c r="E144" s="270">
        <f t="shared" si="4"/>
      </c>
      <c r="F144" s="170"/>
      <c r="G144" s="109">
        <f t="shared" si="5"/>
        <v>0</v>
      </c>
      <c r="H144" s="177" t="s">
        <v>138</v>
      </c>
      <c r="J144" s="52"/>
    </row>
    <row r="145" spans="2:10" ht="28.5" hidden="1" outlineLevel="1">
      <c r="B145" s="255"/>
      <c r="C145" s="167"/>
      <c r="D145" s="169"/>
      <c r="E145" s="270">
        <f t="shared" si="4"/>
      </c>
      <c r="F145" s="170"/>
      <c r="G145" s="109">
        <f t="shared" si="5"/>
        <v>0</v>
      </c>
      <c r="H145" s="177" t="s">
        <v>138</v>
      </c>
      <c r="J145" s="52"/>
    </row>
    <row r="146" spans="2:10" ht="28.5" hidden="1" outlineLevel="1">
      <c r="B146" s="255"/>
      <c r="C146" s="167"/>
      <c r="D146" s="169"/>
      <c r="E146" s="270">
        <f t="shared" si="4"/>
      </c>
      <c r="F146" s="170"/>
      <c r="G146" s="109">
        <f t="shared" si="5"/>
        <v>0</v>
      </c>
      <c r="H146" s="177" t="s">
        <v>138</v>
      </c>
      <c r="J146" s="52"/>
    </row>
    <row r="147" spans="2:10" ht="28.5" hidden="1" outlineLevel="1">
      <c r="B147" s="255"/>
      <c r="C147" s="167"/>
      <c r="D147" s="169"/>
      <c r="E147" s="270">
        <f t="shared" si="4"/>
      </c>
      <c r="F147" s="170"/>
      <c r="G147" s="109">
        <f t="shared" si="5"/>
        <v>0</v>
      </c>
      <c r="H147" s="177" t="s">
        <v>138</v>
      </c>
      <c r="J147" s="52"/>
    </row>
    <row r="148" spans="2:10" ht="28.5" hidden="1" outlineLevel="1">
      <c r="B148" s="255"/>
      <c r="C148" s="167"/>
      <c r="D148" s="169"/>
      <c r="E148" s="270">
        <f t="shared" si="4"/>
      </c>
      <c r="F148" s="170"/>
      <c r="G148" s="109">
        <f t="shared" si="5"/>
        <v>0</v>
      </c>
      <c r="H148" s="177" t="s">
        <v>138</v>
      </c>
      <c r="J148" s="52"/>
    </row>
    <row r="149" spans="2:10" ht="28.5" hidden="1" outlineLevel="1">
      <c r="B149" s="255"/>
      <c r="C149" s="167"/>
      <c r="D149" s="169"/>
      <c r="E149" s="270">
        <f t="shared" si="4"/>
      </c>
      <c r="F149" s="170"/>
      <c r="G149" s="109">
        <f t="shared" si="5"/>
        <v>0</v>
      </c>
      <c r="H149" s="177" t="s">
        <v>138</v>
      </c>
      <c r="J149" s="52"/>
    </row>
    <row r="150" spans="2:10" ht="28.5" hidden="1" outlineLevel="1">
      <c r="B150" s="255"/>
      <c r="C150" s="167"/>
      <c r="D150" s="169"/>
      <c r="E150" s="270">
        <f t="shared" si="4"/>
      </c>
      <c r="F150" s="170"/>
      <c r="G150" s="109">
        <f t="shared" si="5"/>
        <v>0</v>
      </c>
      <c r="H150" s="177" t="s">
        <v>138</v>
      </c>
      <c r="J150" s="52"/>
    </row>
    <row r="151" spans="2:10" ht="28.5" hidden="1" outlineLevel="1">
      <c r="B151" s="255"/>
      <c r="C151" s="167"/>
      <c r="D151" s="169"/>
      <c r="E151" s="270">
        <f t="shared" si="4"/>
      </c>
      <c r="F151" s="170"/>
      <c r="G151" s="109">
        <f t="shared" si="5"/>
        <v>0</v>
      </c>
      <c r="H151" s="177" t="s">
        <v>138</v>
      </c>
      <c r="J151" s="52"/>
    </row>
    <row r="152" spans="2:10" ht="28.5" hidden="1" outlineLevel="1">
      <c r="B152" s="255"/>
      <c r="C152" s="167"/>
      <c r="D152" s="169"/>
      <c r="E152" s="270">
        <f t="shared" si="4"/>
      </c>
      <c r="F152" s="170"/>
      <c r="G152" s="109">
        <f t="shared" si="5"/>
        <v>0</v>
      </c>
      <c r="H152" s="177" t="s">
        <v>138</v>
      </c>
      <c r="J152" s="52"/>
    </row>
    <row r="153" spans="2:10" ht="28.5">
      <c r="B153" s="255"/>
      <c r="C153" s="167"/>
      <c r="D153" s="169"/>
      <c r="E153" s="270">
        <f t="shared" si="4"/>
      </c>
      <c r="F153" s="170"/>
      <c r="G153" s="109">
        <f t="shared" si="5"/>
        <v>0</v>
      </c>
      <c r="H153" s="177" t="s">
        <v>138</v>
      </c>
      <c r="J153" s="52"/>
    </row>
    <row r="154" spans="2:10" ht="24.75" customHeight="1">
      <c r="B154" s="53"/>
      <c r="C154" s="53"/>
      <c r="D154" s="54"/>
      <c r="E154" s="54"/>
      <c r="F154" s="57"/>
      <c r="G154" s="110">
        <f>SUM(G114:G153)</f>
        <v>0</v>
      </c>
      <c r="H154" s="41"/>
      <c r="J154" s="52"/>
    </row>
    <row r="155" spans="1:11" ht="25.5" customHeight="1">
      <c r="A155" s="41"/>
      <c r="B155" s="97" t="s">
        <v>187</v>
      </c>
      <c r="C155" s="247"/>
      <c r="D155" s="216"/>
      <c r="E155" s="60"/>
      <c r="F155" s="60"/>
      <c r="G155" s="60"/>
      <c r="H155" s="60"/>
      <c r="J155" s="52"/>
      <c r="K155" s="52"/>
    </row>
    <row r="156" spans="1:11" ht="12.75" customHeight="1">
      <c r="A156" s="41"/>
      <c r="B156" s="41"/>
      <c r="C156" s="247"/>
      <c r="D156" s="216"/>
      <c r="E156" s="60"/>
      <c r="F156" s="60"/>
      <c r="G156" s="60"/>
      <c r="H156" s="60"/>
      <c r="J156" s="52"/>
      <c r="K156" s="52"/>
    </row>
    <row r="157" spans="1:10" ht="30" customHeight="1">
      <c r="A157" s="41"/>
      <c r="B157" s="47" t="s">
        <v>83</v>
      </c>
      <c r="C157" s="47" t="s">
        <v>69</v>
      </c>
      <c r="D157" s="47" t="s">
        <v>78</v>
      </c>
      <c r="E157" s="47" t="s">
        <v>215</v>
      </c>
      <c r="F157" s="47" t="s">
        <v>79</v>
      </c>
      <c r="G157" s="47" t="s">
        <v>76</v>
      </c>
      <c r="H157" s="41"/>
      <c r="J157" s="52"/>
    </row>
    <row r="158" spans="1:10" s="226" customFormat="1" ht="25.5">
      <c r="A158" s="229"/>
      <c r="B158" s="225" t="s">
        <v>85</v>
      </c>
      <c r="C158" s="225" t="s">
        <v>207</v>
      </c>
      <c r="D158" s="225" t="s">
        <v>208</v>
      </c>
      <c r="E158" s="250" t="s">
        <v>214</v>
      </c>
      <c r="F158" s="250" t="s">
        <v>213</v>
      </c>
      <c r="G158" s="225" t="s">
        <v>82</v>
      </c>
      <c r="H158" s="229"/>
      <c r="I158" s="254"/>
      <c r="J158" s="227"/>
    </row>
    <row r="159" spans="1:10" ht="25.5">
      <c r="A159" s="41"/>
      <c r="B159" s="213" t="s">
        <v>190</v>
      </c>
      <c r="C159" s="167"/>
      <c r="D159" s="169"/>
      <c r="E159" s="256"/>
      <c r="F159" s="257"/>
      <c r="G159" s="109">
        <f>D159*E159*F159</f>
        <v>0</v>
      </c>
      <c r="H159" s="177" t="s">
        <v>138</v>
      </c>
      <c r="J159" s="52"/>
    </row>
    <row r="160" spans="1:10" ht="25.5">
      <c r="A160" s="41"/>
      <c r="B160" s="213" t="s">
        <v>190</v>
      </c>
      <c r="C160" s="167"/>
      <c r="D160" s="169"/>
      <c r="E160" s="256"/>
      <c r="F160" s="257"/>
      <c r="G160" s="109">
        <f aca="true" t="shared" si="6" ref="G160:G198">D160*E160*F160</f>
        <v>0</v>
      </c>
      <c r="H160" s="177" t="s">
        <v>138</v>
      </c>
      <c r="J160" s="52"/>
    </row>
    <row r="161" spans="1:10" ht="25.5">
      <c r="A161" s="41"/>
      <c r="B161" s="213" t="s">
        <v>190</v>
      </c>
      <c r="C161" s="167"/>
      <c r="D161" s="169"/>
      <c r="E161" s="256"/>
      <c r="F161" s="257"/>
      <c r="G161" s="109">
        <f t="shared" si="6"/>
        <v>0</v>
      </c>
      <c r="H161" s="177" t="s">
        <v>138</v>
      </c>
      <c r="J161" s="52"/>
    </row>
    <row r="162" spans="1:10" ht="25.5">
      <c r="A162" s="41"/>
      <c r="B162" s="213" t="s">
        <v>190</v>
      </c>
      <c r="C162" s="167"/>
      <c r="D162" s="169"/>
      <c r="E162" s="256"/>
      <c r="F162" s="257"/>
      <c r="G162" s="109">
        <f t="shared" si="6"/>
        <v>0</v>
      </c>
      <c r="H162" s="177" t="s">
        <v>138</v>
      </c>
      <c r="J162" s="52"/>
    </row>
    <row r="163" spans="1:10" ht="25.5">
      <c r="A163" s="41"/>
      <c r="B163" s="213" t="s">
        <v>190</v>
      </c>
      <c r="C163" s="167"/>
      <c r="D163" s="169"/>
      <c r="E163" s="256"/>
      <c r="F163" s="257"/>
      <c r="G163" s="109">
        <f t="shared" si="6"/>
        <v>0</v>
      </c>
      <c r="H163" s="177" t="s">
        <v>138</v>
      </c>
      <c r="J163" s="52"/>
    </row>
    <row r="164" spans="1:10" ht="25.5">
      <c r="A164" s="41"/>
      <c r="B164" s="213" t="s">
        <v>190</v>
      </c>
      <c r="C164" s="167"/>
      <c r="D164" s="169"/>
      <c r="E164" s="256"/>
      <c r="F164" s="257"/>
      <c r="G164" s="109">
        <f t="shared" si="6"/>
        <v>0</v>
      </c>
      <c r="H164" s="177" t="s">
        <v>138</v>
      </c>
      <c r="J164" s="52"/>
    </row>
    <row r="165" spans="1:10" ht="25.5">
      <c r="A165" s="41"/>
      <c r="B165" s="213" t="s">
        <v>190</v>
      </c>
      <c r="C165" s="167"/>
      <c r="D165" s="169"/>
      <c r="E165" s="256"/>
      <c r="F165" s="257"/>
      <c r="G165" s="109">
        <f t="shared" si="6"/>
        <v>0</v>
      </c>
      <c r="H165" s="177" t="s">
        <v>138</v>
      </c>
      <c r="J165" s="52"/>
    </row>
    <row r="166" spans="1:10" ht="25.5" collapsed="1">
      <c r="A166" s="41"/>
      <c r="B166" s="213" t="s">
        <v>190</v>
      </c>
      <c r="C166" s="167"/>
      <c r="D166" s="169"/>
      <c r="E166" s="256"/>
      <c r="F166" s="257"/>
      <c r="G166" s="109">
        <f t="shared" si="6"/>
        <v>0</v>
      </c>
      <c r="H166" s="177" t="s">
        <v>138</v>
      </c>
      <c r="J166" s="52"/>
    </row>
    <row r="167" spans="1:10" ht="25.5" hidden="1" outlineLevel="1">
      <c r="A167" s="41"/>
      <c r="B167" s="213" t="s">
        <v>190</v>
      </c>
      <c r="C167" s="167"/>
      <c r="D167" s="169"/>
      <c r="E167" s="256"/>
      <c r="F167" s="257"/>
      <c r="G167" s="109">
        <f t="shared" si="6"/>
        <v>0</v>
      </c>
      <c r="H167" s="177" t="s">
        <v>138</v>
      </c>
      <c r="J167" s="52"/>
    </row>
    <row r="168" spans="1:10" ht="25.5" hidden="1" outlineLevel="1">
      <c r="A168" s="41"/>
      <c r="B168" s="213" t="s">
        <v>190</v>
      </c>
      <c r="C168" s="167"/>
      <c r="D168" s="169"/>
      <c r="E168" s="256"/>
      <c r="F168" s="257"/>
      <c r="G168" s="109">
        <f t="shared" si="6"/>
        <v>0</v>
      </c>
      <c r="H168" s="177" t="s">
        <v>138</v>
      </c>
      <c r="J168" s="52"/>
    </row>
    <row r="169" spans="1:10" ht="25.5" hidden="1" outlineLevel="1">
      <c r="A169" s="41"/>
      <c r="B169" s="213" t="s">
        <v>190</v>
      </c>
      <c r="C169" s="167"/>
      <c r="D169" s="169"/>
      <c r="E169" s="256"/>
      <c r="F169" s="257"/>
      <c r="G169" s="109">
        <f t="shared" si="6"/>
        <v>0</v>
      </c>
      <c r="H169" s="177" t="s">
        <v>138</v>
      </c>
      <c r="J169" s="52"/>
    </row>
    <row r="170" spans="1:10" ht="25.5" hidden="1" outlineLevel="1">
      <c r="A170" s="41"/>
      <c r="B170" s="213" t="s">
        <v>190</v>
      </c>
      <c r="C170" s="167"/>
      <c r="D170" s="169"/>
      <c r="E170" s="256"/>
      <c r="F170" s="257"/>
      <c r="G170" s="109">
        <f t="shared" si="6"/>
        <v>0</v>
      </c>
      <c r="H170" s="177" t="s">
        <v>138</v>
      </c>
      <c r="J170" s="52"/>
    </row>
    <row r="171" spans="1:10" ht="25.5" hidden="1" outlineLevel="1">
      <c r="A171" s="41"/>
      <c r="B171" s="213" t="s">
        <v>190</v>
      </c>
      <c r="C171" s="167"/>
      <c r="D171" s="169"/>
      <c r="E171" s="256"/>
      <c r="F171" s="257"/>
      <c r="G171" s="109">
        <f t="shared" si="6"/>
        <v>0</v>
      </c>
      <c r="H171" s="177" t="s">
        <v>138</v>
      </c>
      <c r="J171" s="52"/>
    </row>
    <row r="172" spans="1:10" ht="25.5" hidden="1" outlineLevel="1">
      <c r="A172" s="41"/>
      <c r="B172" s="213" t="s">
        <v>190</v>
      </c>
      <c r="C172" s="167"/>
      <c r="D172" s="169"/>
      <c r="E172" s="256"/>
      <c r="F172" s="257"/>
      <c r="G172" s="109">
        <f t="shared" si="6"/>
        <v>0</v>
      </c>
      <c r="H172" s="177" t="s">
        <v>138</v>
      </c>
      <c r="J172" s="52"/>
    </row>
    <row r="173" spans="1:10" ht="25.5" hidden="1" outlineLevel="1">
      <c r="A173" s="41"/>
      <c r="B173" s="213" t="s">
        <v>190</v>
      </c>
      <c r="C173" s="167"/>
      <c r="D173" s="169"/>
      <c r="E173" s="256"/>
      <c r="F173" s="257"/>
      <c r="G173" s="109">
        <f t="shared" si="6"/>
        <v>0</v>
      </c>
      <c r="H173" s="177" t="s">
        <v>138</v>
      </c>
      <c r="J173" s="52"/>
    </row>
    <row r="174" spans="1:10" ht="25.5" hidden="1" outlineLevel="1">
      <c r="A174" s="41"/>
      <c r="B174" s="213" t="s">
        <v>190</v>
      </c>
      <c r="C174" s="167"/>
      <c r="D174" s="169"/>
      <c r="E174" s="256"/>
      <c r="F174" s="257"/>
      <c r="G174" s="109">
        <f t="shared" si="6"/>
        <v>0</v>
      </c>
      <c r="H174" s="177" t="s">
        <v>138</v>
      </c>
      <c r="J174" s="52"/>
    </row>
    <row r="175" spans="1:10" ht="25.5" hidden="1" outlineLevel="1">
      <c r="A175" s="41"/>
      <c r="B175" s="213" t="s">
        <v>190</v>
      </c>
      <c r="C175" s="167"/>
      <c r="D175" s="169"/>
      <c r="E175" s="256"/>
      <c r="F175" s="257"/>
      <c r="G175" s="109">
        <f t="shared" si="6"/>
        <v>0</v>
      </c>
      <c r="H175" s="177" t="s">
        <v>138</v>
      </c>
      <c r="J175" s="52"/>
    </row>
    <row r="176" spans="1:10" ht="25.5" hidden="1" outlineLevel="1">
      <c r="A176" s="41"/>
      <c r="B176" s="213" t="s">
        <v>190</v>
      </c>
      <c r="C176" s="167"/>
      <c r="D176" s="169"/>
      <c r="E176" s="256"/>
      <c r="F176" s="257"/>
      <c r="G176" s="109">
        <f t="shared" si="6"/>
        <v>0</v>
      </c>
      <c r="H176" s="177" t="s">
        <v>138</v>
      </c>
      <c r="J176" s="52"/>
    </row>
    <row r="177" spans="1:10" ht="25.5" collapsed="1">
      <c r="A177" s="41"/>
      <c r="B177" s="213" t="s">
        <v>190</v>
      </c>
      <c r="C177" s="167"/>
      <c r="D177" s="169"/>
      <c r="E177" s="256"/>
      <c r="F177" s="257"/>
      <c r="G177" s="109">
        <f t="shared" si="6"/>
        <v>0</v>
      </c>
      <c r="H177" s="177" t="s">
        <v>138</v>
      </c>
      <c r="J177" s="52"/>
    </row>
    <row r="178" spans="1:10" ht="25.5" hidden="1" outlineLevel="1">
      <c r="A178" s="41"/>
      <c r="B178" s="213" t="s">
        <v>190</v>
      </c>
      <c r="C178" s="167"/>
      <c r="D178" s="169"/>
      <c r="E178" s="256"/>
      <c r="F178" s="257"/>
      <c r="G178" s="109">
        <f t="shared" si="6"/>
        <v>0</v>
      </c>
      <c r="H178" s="177" t="s">
        <v>138</v>
      </c>
      <c r="J178" s="52"/>
    </row>
    <row r="179" spans="1:10" ht="25.5" hidden="1" outlineLevel="1">
      <c r="A179" s="41"/>
      <c r="B179" s="213" t="s">
        <v>190</v>
      </c>
      <c r="C179" s="167"/>
      <c r="D179" s="169"/>
      <c r="E179" s="256"/>
      <c r="F179" s="257"/>
      <c r="G179" s="109">
        <f t="shared" si="6"/>
        <v>0</v>
      </c>
      <c r="H179" s="177" t="s">
        <v>138</v>
      </c>
      <c r="J179" s="52"/>
    </row>
    <row r="180" spans="1:10" ht="25.5" hidden="1" outlineLevel="1">
      <c r="A180" s="41"/>
      <c r="B180" s="213" t="s">
        <v>190</v>
      </c>
      <c r="C180" s="167"/>
      <c r="D180" s="169"/>
      <c r="E180" s="256"/>
      <c r="F180" s="257"/>
      <c r="G180" s="109">
        <f t="shared" si="6"/>
        <v>0</v>
      </c>
      <c r="H180" s="177" t="s">
        <v>138</v>
      </c>
      <c r="J180" s="52"/>
    </row>
    <row r="181" spans="1:10" ht="25.5" hidden="1" outlineLevel="1">
      <c r="A181" s="41"/>
      <c r="B181" s="213" t="s">
        <v>190</v>
      </c>
      <c r="C181" s="167"/>
      <c r="D181" s="169"/>
      <c r="E181" s="256"/>
      <c r="F181" s="257"/>
      <c r="G181" s="109">
        <f t="shared" si="6"/>
        <v>0</v>
      </c>
      <c r="H181" s="177" t="s">
        <v>138</v>
      </c>
      <c r="J181" s="52"/>
    </row>
    <row r="182" spans="1:10" ht="25.5" hidden="1" outlineLevel="1">
      <c r="A182" s="41"/>
      <c r="B182" s="213" t="s">
        <v>190</v>
      </c>
      <c r="C182" s="167"/>
      <c r="D182" s="169"/>
      <c r="E182" s="256"/>
      <c r="F182" s="257"/>
      <c r="G182" s="109">
        <f t="shared" si="6"/>
        <v>0</v>
      </c>
      <c r="H182" s="177" t="s">
        <v>138</v>
      </c>
      <c r="J182" s="52"/>
    </row>
    <row r="183" spans="1:10" ht="25.5" hidden="1" outlineLevel="1">
      <c r="A183" s="41"/>
      <c r="B183" s="213" t="s">
        <v>190</v>
      </c>
      <c r="C183" s="167"/>
      <c r="D183" s="169"/>
      <c r="E183" s="256"/>
      <c r="F183" s="257"/>
      <c r="G183" s="109">
        <f t="shared" si="6"/>
        <v>0</v>
      </c>
      <c r="H183" s="177" t="s">
        <v>138</v>
      </c>
      <c r="J183" s="52"/>
    </row>
    <row r="184" spans="1:10" ht="25.5" hidden="1" outlineLevel="1">
      <c r="A184" s="41"/>
      <c r="B184" s="213" t="s">
        <v>190</v>
      </c>
      <c r="C184" s="167"/>
      <c r="D184" s="169"/>
      <c r="E184" s="256"/>
      <c r="F184" s="257"/>
      <c r="G184" s="109">
        <f t="shared" si="6"/>
        <v>0</v>
      </c>
      <c r="H184" s="177" t="s">
        <v>138</v>
      </c>
      <c r="J184" s="52"/>
    </row>
    <row r="185" spans="1:10" ht="25.5" hidden="1" outlineLevel="1">
      <c r="A185" s="41"/>
      <c r="B185" s="213" t="s">
        <v>190</v>
      </c>
      <c r="C185" s="167"/>
      <c r="D185" s="169"/>
      <c r="E185" s="256"/>
      <c r="F185" s="257"/>
      <c r="G185" s="109">
        <f t="shared" si="6"/>
        <v>0</v>
      </c>
      <c r="H185" s="177" t="s">
        <v>138</v>
      </c>
      <c r="J185" s="52"/>
    </row>
    <row r="186" spans="1:10" ht="25.5" hidden="1" outlineLevel="1">
      <c r="A186" s="41"/>
      <c r="B186" s="213" t="s">
        <v>190</v>
      </c>
      <c r="C186" s="167"/>
      <c r="D186" s="169"/>
      <c r="E186" s="256"/>
      <c r="F186" s="257"/>
      <c r="G186" s="109">
        <f t="shared" si="6"/>
        <v>0</v>
      </c>
      <c r="H186" s="177" t="s">
        <v>138</v>
      </c>
      <c r="J186" s="52"/>
    </row>
    <row r="187" spans="1:10" ht="25.5" hidden="1" outlineLevel="1">
      <c r="A187" s="41"/>
      <c r="B187" s="213" t="s">
        <v>190</v>
      </c>
      <c r="C187" s="167"/>
      <c r="D187" s="169"/>
      <c r="E187" s="256"/>
      <c r="F187" s="257"/>
      <c r="G187" s="109">
        <f t="shared" si="6"/>
        <v>0</v>
      </c>
      <c r="H187" s="177" t="s">
        <v>138</v>
      </c>
      <c r="J187" s="52"/>
    </row>
    <row r="188" spans="1:10" ht="25.5" collapsed="1">
      <c r="A188" s="41"/>
      <c r="B188" s="213" t="s">
        <v>190</v>
      </c>
      <c r="C188" s="167"/>
      <c r="D188" s="169"/>
      <c r="E188" s="256"/>
      <c r="F188" s="257"/>
      <c r="G188" s="109">
        <f t="shared" si="6"/>
        <v>0</v>
      </c>
      <c r="H188" s="177" t="s">
        <v>138</v>
      </c>
      <c r="J188" s="52"/>
    </row>
    <row r="189" spans="1:10" ht="24.75" customHeight="1" hidden="1" outlineLevel="1">
      <c r="A189" s="41"/>
      <c r="B189" s="213" t="s">
        <v>190</v>
      </c>
      <c r="C189" s="167"/>
      <c r="D189" s="169"/>
      <c r="E189" s="256"/>
      <c r="F189" s="257"/>
      <c r="G189" s="109">
        <f t="shared" si="6"/>
        <v>0</v>
      </c>
      <c r="H189" s="41"/>
      <c r="J189" s="52"/>
    </row>
    <row r="190" spans="1:10" ht="24.75" customHeight="1" hidden="1" outlineLevel="1">
      <c r="A190" s="41"/>
      <c r="B190" s="213" t="s">
        <v>190</v>
      </c>
      <c r="C190" s="167"/>
      <c r="D190" s="169"/>
      <c r="E190" s="256"/>
      <c r="F190" s="257"/>
      <c r="G190" s="109">
        <f t="shared" si="6"/>
        <v>0</v>
      </c>
      <c r="H190" s="41"/>
      <c r="J190" s="52"/>
    </row>
    <row r="191" spans="1:10" ht="24.75" customHeight="1" hidden="1" outlineLevel="1">
      <c r="A191" s="41"/>
      <c r="B191" s="213" t="s">
        <v>190</v>
      </c>
      <c r="C191" s="167"/>
      <c r="D191" s="169"/>
      <c r="E191" s="256"/>
      <c r="F191" s="257"/>
      <c r="G191" s="109">
        <f t="shared" si="6"/>
        <v>0</v>
      </c>
      <c r="H191" s="41"/>
      <c r="J191" s="52"/>
    </row>
    <row r="192" spans="1:10" ht="24.75" customHeight="1" hidden="1" outlineLevel="1">
      <c r="A192" s="41"/>
      <c r="B192" s="213" t="s">
        <v>190</v>
      </c>
      <c r="C192" s="167"/>
      <c r="D192" s="169"/>
      <c r="E192" s="256"/>
      <c r="F192" s="257"/>
      <c r="G192" s="109">
        <f t="shared" si="6"/>
        <v>0</v>
      </c>
      <c r="H192" s="41"/>
      <c r="J192" s="52"/>
    </row>
    <row r="193" spans="1:10" ht="24.75" customHeight="1" hidden="1" outlineLevel="1">
      <c r="A193" s="41"/>
      <c r="B193" s="213" t="s">
        <v>190</v>
      </c>
      <c r="C193" s="167"/>
      <c r="D193" s="169"/>
      <c r="E193" s="256"/>
      <c r="F193" s="257"/>
      <c r="G193" s="109">
        <f t="shared" si="6"/>
        <v>0</v>
      </c>
      <c r="H193" s="41"/>
      <c r="J193" s="52"/>
    </row>
    <row r="194" spans="1:10" ht="24.75" customHeight="1" hidden="1" outlineLevel="1">
      <c r="A194" s="41"/>
      <c r="B194" s="213" t="s">
        <v>190</v>
      </c>
      <c r="C194" s="167"/>
      <c r="D194" s="169"/>
      <c r="E194" s="256"/>
      <c r="F194" s="257"/>
      <c r="G194" s="109">
        <f t="shared" si="6"/>
        <v>0</v>
      </c>
      <c r="H194" s="41"/>
      <c r="J194" s="52"/>
    </row>
    <row r="195" spans="1:10" ht="24.75" customHeight="1" hidden="1" outlineLevel="1">
      <c r="A195" s="41"/>
      <c r="B195" s="213" t="s">
        <v>190</v>
      </c>
      <c r="C195" s="167"/>
      <c r="D195" s="169"/>
      <c r="E195" s="256"/>
      <c r="F195" s="257"/>
      <c r="G195" s="109">
        <f t="shared" si="6"/>
        <v>0</v>
      </c>
      <c r="H195" s="41"/>
      <c r="J195" s="52"/>
    </row>
    <row r="196" spans="1:10" ht="24.75" customHeight="1" hidden="1" outlineLevel="1">
      <c r="A196" s="41"/>
      <c r="B196" s="213" t="s">
        <v>190</v>
      </c>
      <c r="C196" s="167"/>
      <c r="D196" s="169"/>
      <c r="E196" s="256"/>
      <c r="F196" s="257"/>
      <c r="G196" s="109">
        <f t="shared" si="6"/>
        <v>0</v>
      </c>
      <c r="H196" s="41"/>
      <c r="J196" s="52"/>
    </row>
    <row r="197" spans="1:10" ht="24.75" customHeight="1" hidden="1" outlineLevel="1">
      <c r="A197" s="41"/>
      <c r="B197" s="213" t="s">
        <v>190</v>
      </c>
      <c r="C197" s="167"/>
      <c r="D197" s="169"/>
      <c r="E197" s="256"/>
      <c r="F197" s="257"/>
      <c r="G197" s="109">
        <f t="shared" si="6"/>
        <v>0</v>
      </c>
      <c r="H197" s="41"/>
      <c r="J197" s="52"/>
    </row>
    <row r="198" spans="1:10" ht="24.75" customHeight="1">
      <c r="A198" s="41"/>
      <c r="B198" s="213" t="s">
        <v>190</v>
      </c>
      <c r="C198" s="167"/>
      <c r="D198" s="169"/>
      <c r="E198" s="256"/>
      <c r="F198" s="257"/>
      <c r="G198" s="109">
        <f t="shared" si="6"/>
        <v>0</v>
      </c>
      <c r="H198" s="41"/>
      <c r="J198" s="52"/>
    </row>
    <row r="199" spans="1:10" ht="24.75" customHeight="1">
      <c r="A199" s="41"/>
      <c r="B199" s="53"/>
      <c r="C199" s="53"/>
      <c r="D199" s="54"/>
      <c r="E199" s="54"/>
      <c r="F199" s="57"/>
      <c r="G199" s="110">
        <f>SUM(G159:G198)</f>
        <v>0</v>
      </c>
      <c r="H199" s="41"/>
      <c r="J199" s="52"/>
    </row>
    <row r="200" spans="1:10" ht="24.75" customHeight="1">
      <c r="A200" s="41"/>
      <c r="B200" s="53"/>
      <c r="C200" s="53"/>
      <c r="D200" s="54"/>
      <c r="E200" s="54"/>
      <c r="F200" s="57"/>
      <c r="G200" s="215"/>
      <c r="H200" s="41"/>
      <c r="J200" s="52"/>
    </row>
    <row r="201" spans="1:11" ht="15.75">
      <c r="A201" s="41"/>
      <c r="B201" s="48" t="s">
        <v>139</v>
      </c>
      <c r="C201" s="51"/>
      <c r="D201" s="51"/>
      <c r="E201" s="34"/>
      <c r="F201" s="34"/>
      <c r="G201" s="34"/>
      <c r="H201" s="41"/>
      <c r="I201" s="50"/>
      <c r="J201" s="58"/>
      <c r="K201" s="58"/>
    </row>
    <row r="202" spans="6:11" ht="9.75" customHeight="1">
      <c r="F202" s="59"/>
      <c r="G202" s="59"/>
      <c r="I202" s="51"/>
      <c r="J202" s="52"/>
      <c r="K202" s="52"/>
    </row>
    <row r="203" spans="2:13" ht="30" customHeight="1">
      <c r="B203" s="47" t="s">
        <v>69</v>
      </c>
      <c r="C203" s="47" t="s">
        <v>70</v>
      </c>
      <c r="D203" s="222" t="s">
        <v>205</v>
      </c>
      <c r="E203" s="218" t="s">
        <v>204</v>
      </c>
      <c r="F203" s="47" t="s">
        <v>203</v>
      </c>
      <c r="G203" s="248"/>
      <c r="I203" s="52"/>
      <c r="J203" s="52"/>
      <c r="L203" s="52"/>
      <c r="M203" s="52"/>
    </row>
    <row r="204" spans="2:13" s="38" customFormat="1" ht="38.25">
      <c r="B204" s="225" t="s">
        <v>86</v>
      </c>
      <c r="C204" s="250" t="s">
        <v>209</v>
      </c>
      <c r="D204" s="251" t="s">
        <v>210</v>
      </c>
      <c r="E204" s="407" t="s">
        <v>193</v>
      </c>
      <c r="F204" s="408"/>
      <c r="G204" s="249"/>
      <c r="H204" s="32"/>
      <c r="I204" s="32"/>
      <c r="L204" s="221"/>
      <c r="M204" s="221"/>
    </row>
    <row r="205" spans="2:13" ht="25.5">
      <c r="B205" s="167"/>
      <c r="C205" s="167"/>
      <c r="D205" s="223"/>
      <c r="E205" s="219"/>
      <c r="F205" s="219"/>
      <c r="G205" s="177" t="s">
        <v>138</v>
      </c>
      <c r="L205" s="52"/>
      <c r="M205" s="52"/>
    </row>
    <row r="206" spans="2:13" ht="25.5">
      <c r="B206" s="167"/>
      <c r="C206" s="167"/>
      <c r="D206" s="223"/>
      <c r="E206" s="219"/>
      <c r="F206" s="219"/>
      <c r="G206" s="177" t="s">
        <v>138</v>
      </c>
      <c r="L206" s="52"/>
      <c r="M206" s="52"/>
    </row>
    <row r="207" spans="2:13" ht="25.5">
      <c r="B207" s="167"/>
      <c r="C207" s="167"/>
      <c r="D207" s="223"/>
      <c r="E207" s="219"/>
      <c r="F207" s="219"/>
      <c r="G207" s="177" t="s">
        <v>138</v>
      </c>
      <c r="L207" s="52"/>
      <c r="M207" s="52"/>
    </row>
    <row r="208" spans="2:13" ht="25.5">
      <c r="B208" s="167"/>
      <c r="C208" s="167"/>
      <c r="D208" s="223"/>
      <c r="E208" s="219"/>
      <c r="F208" s="219"/>
      <c r="G208" s="177" t="s">
        <v>138</v>
      </c>
      <c r="L208" s="52"/>
      <c r="M208" s="52"/>
    </row>
    <row r="209" spans="2:13" ht="25.5">
      <c r="B209" s="167"/>
      <c r="C209" s="167"/>
      <c r="D209" s="223"/>
      <c r="E209" s="219"/>
      <c r="F209" s="219"/>
      <c r="G209" s="177" t="s">
        <v>138</v>
      </c>
      <c r="L209" s="52"/>
      <c r="M209" s="52"/>
    </row>
    <row r="210" spans="2:13" ht="25.5">
      <c r="B210" s="167"/>
      <c r="C210" s="167"/>
      <c r="D210" s="223"/>
      <c r="E210" s="219"/>
      <c r="F210" s="219"/>
      <c r="G210" s="177" t="s">
        <v>138</v>
      </c>
      <c r="L210" s="52"/>
      <c r="M210" s="52"/>
    </row>
    <row r="211" spans="2:13" ht="25.5">
      <c r="B211" s="167"/>
      <c r="C211" s="167"/>
      <c r="D211" s="223"/>
      <c r="E211" s="219"/>
      <c r="F211" s="219"/>
      <c r="G211" s="177" t="s">
        <v>138</v>
      </c>
      <c r="L211" s="52"/>
      <c r="M211" s="52"/>
    </row>
    <row r="212" spans="2:13" ht="25.5" collapsed="1">
      <c r="B212" s="167"/>
      <c r="C212" s="167"/>
      <c r="D212" s="223"/>
      <c r="E212" s="219"/>
      <c r="F212" s="219"/>
      <c r="G212" s="177" t="s">
        <v>138</v>
      </c>
      <c r="L212" s="52"/>
      <c r="M212" s="52"/>
    </row>
    <row r="213" spans="2:13" ht="14.25" customHeight="1" hidden="1" outlineLevel="1">
      <c r="B213" s="167"/>
      <c r="C213" s="167"/>
      <c r="D213" s="223"/>
      <c r="E213" s="219"/>
      <c r="F213" s="219"/>
      <c r="G213" s="177" t="s">
        <v>138</v>
      </c>
      <c r="L213" s="52"/>
      <c r="M213" s="52"/>
    </row>
    <row r="214" spans="2:13" ht="14.25" customHeight="1" hidden="1" outlineLevel="1">
      <c r="B214" s="167"/>
      <c r="C214" s="167"/>
      <c r="D214" s="223"/>
      <c r="E214" s="219"/>
      <c r="F214" s="219"/>
      <c r="G214" s="177" t="s">
        <v>138</v>
      </c>
      <c r="L214" s="52"/>
      <c r="M214" s="52"/>
    </row>
    <row r="215" spans="2:13" ht="14.25" customHeight="1" hidden="1" outlineLevel="1">
      <c r="B215" s="167"/>
      <c r="C215" s="167"/>
      <c r="D215" s="223"/>
      <c r="E215" s="219"/>
      <c r="F215" s="219"/>
      <c r="G215" s="177" t="s">
        <v>138</v>
      </c>
      <c r="L215" s="52"/>
      <c r="M215" s="52"/>
    </row>
    <row r="216" spans="2:13" ht="14.25" customHeight="1" hidden="1" outlineLevel="1">
      <c r="B216" s="167"/>
      <c r="C216" s="167"/>
      <c r="D216" s="223"/>
      <c r="E216" s="219"/>
      <c r="F216" s="219"/>
      <c r="G216" s="177" t="s">
        <v>138</v>
      </c>
      <c r="L216" s="52"/>
      <c r="M216" s="52"/>
    </row>
    <row r="217" spans="2:13" ht="14.25" customHeight="1" hidden="1" outlineLevel="1">
      <c r="B217" s="167"/>
      <c r="C217" s="167"/>
      <c r="D217" s="223"/>
      <c r="E217" s="219"/>
      <c r="F217" s="219"/>
      <c r="G217" s="177" t="s">
        <v>138</v>
      </c>
      <c r="L217" s="52"/>
      <c r="M217" s="52"/>
    </row>
    <row r="218" spans="2:13" ht="14.25" customHeight="1" hidden="1" outlineLevel="1">
      <c r="B218" s="167"/>
      <c r="C218" s="167"/>
      <c r="D218" s="223"/>
      <c r="E218" s="219"/>
      <c r="F218" s="219"/>
      <c r="G218" s="177" t="s">
        <v>138</v>
      </c>
      <c r="L218" s="52"/>
      <c r="M218" s="52"/>
    </row>
    <row r="219" spans="2:13" ht="14.25" customHeight="1" hidden="1" outlineLevel="1">
      <c r="B219" s="167"/>
      <c r="C219" s="167"/>
      <c r="D219" s="223"/>
      <c r="E219" s="219"/>
      <c r="F219" s="219"/>
      <c r="G219" s="177" t="s">
        <v>138</v>
      </c>
      <c r="L219" s="52"/>
      <c r="M219" s="52"/>
    </row>
    <row r="220" spans="2:13" ht="14.25" customHeight="1" hidden="1" outlineLevel="1">
      <c r="B220" s="167"/>
      <c r="C220" s="167"/>
      <c r="D220" s="223"/>
      <c r="E220" s="219"/>
      <c r="F220" s="219"/>
      <c r="G220" s="177" t="s">
        <v>138</v>
      </c>
      <c r="L220" s="52"/>
      <c r="M220" s="52"/>
    </row>
    <row r="221" spans="2:13" ht="14.25" customHeight="1" hidden="1" outlineLevel="1">
      <c r="B221" s="167"/>
      <c r="C221" s="167"/>
      <c r="D221" s="223"/>
      <c r="E221" s="219"/>
      <c r="F221" s="219"/>
      <c r="G221" s="177" t="s">
        <v>138</v>
      </c>
      <c r="L221" s="52"/>
      <c r="M221" s="52"/>
    </row>
    <row r="222" spans="2:13" ht="14.25" customHeight="1" hidden="1" outlineLevel="1">
      <c r="B222" s="167"/>
      <c r="C222" s="167"/>
      <c r="D222" s="223"/>
      <c r="E222" s="219"/>
      <c r="F222" s="219"/>
      <c r="G222" s="177" t="s">
        <v>138</v>
      </c>
      <c r="L222" s="52"/>
      <c r="M222" s="52"/>
    </row>
    <row r="223" spans="2:13" ht="25.5" collapsed="1">
      <c r="B223" s="167"/>
      <c r="C223" s="167"/>
      <c r="D223" s="223"/>
      <c r="E223" s="219"/>
      <c r="F223" s="219"/>
      <c r="G223" s="177" t="s">
        <v>138</v>
      </c>
      <c r="L223" s="52"/>
      <c r="M223" s="52"/>
    </row>
    <row r="224" spans="2:13" ht="14.25" customHeight="1" hidden="1" outlineLevel="1">
      <c r="B224" s="167"/>
      <c r="C224" s="167"/>
      <c r="D224" s="223"/>
      <c r="E224" s="219"/>
      <c r="F224" s="219"/>
      <c r="G224" s="177" t="s">
        <v>138</v>
      </c>
      <c r="L224" s="52"/>
      <c r="M224" s="52"/>
    </row>
    <row r="225" spans="2:13" ht="14.25" customHeight="1" hidden="1" outlineLevel="1">
      <c r="B225" s="167"/>
      <c r="C225" s="167"/>
      <c r="D225" s="223"/>
      <c r="E225" s="219"/>
      <c r="F225" s="219"/>
      <c r="G225" s="177" t="s">
        <v>138</v>
      </c>
      <c r="L225" s="52"/>
      <c r="M225" s="52"/>
    </row>
    <row r="226" spans="2:13" ht="14.25" customHeight="1" hidden="1" outlineLevel="1">
      <c r="B226" s="167"/>
      <c r="C226" s="167"/>
      <c r="D226" s="223"/>
      <c r="E226" s="219"/>
      <c r="F226" s="219"/>
      <c r="G226" s="177" t="s">
        <v>138</v>
      </c>
      <c r="L226" s="52"/>
      <c r="M226" s="52"/>
    </row>
    <row r="227" spans="2:13" ht="14.25" customHeight="1" hidden="1" outlineLevel="1">
      <c r="B227" s="167"/>
      <c r="C227" s="167"/>
      <c r="D227" s="223"/>
      <c r="E227" s="219"/>
      <c r="F227" s="219"/>
      <c r="G227" s="177" t="s">
        <v>138</v>
      </c>
      <c r="L227" s="52"/>
      <c r="M227" s="52"/>
    </row>
    <row r="228" spans="2:13" ht="14.25" customHeight="1" hidden="1" outlineLevel="1">
      <c r="B228" s="167"/>
      <c r="C228" s="167"/>
      <c r="D228" s="223"/>
      <c r="E228" s="219"/>
      <c r="F228" s="219"/>
      <c r="G228" s="177" t="s">
        <v>138</v>
      </c>
      <c r="L228" s="52"/>
      <c r="M228" s="52"/>
    </row>
    <row r="229" spans="2:13" ht="14.25" customHeight="1" hidden="1" outlineLevel="1">
      <c r="B229" s="167"/>
      <c r="C229" s="167"/>
      <c r="D229" s="223"/>
      <c r="E229" s="219"/>
      <c r="F229" s="219"/>
      <c r="G229" s="177" t="s">
        <v>138</v>
      </c>
      <c r="L229" s="52"/>
      <c r="M229" s="52"/>
    </row>
    <row r="230" spans="2:13" ht="14.25" customHeight="1" hidden="1" outlineLevel="1">
      <c r="B230" s="167"/>
      <c r="C230" s="167"/>
      <c r="D230" s="223"/>
      <c r="E230" s="219"/>
      <c r="F230" s="219"/>
      <c r="G230" s="177" t="s">
        <v>138</v>
      </c>
      <c r="L230" s="52"/>
      <c r="M230" s="52"/>
    </row>
    <row r="231" spans="2:13" ht="14.25" customHeight="1" hidden="1" outlineLevel="1">
      <c r="B231" s="167"/>
      <c r="C231" s="167"/>
      <c r="D231" s="223"/>
      <c r="E231" s="219"/>
      <c r="F231" s="219"/>
      <c r="G231" s="177" t="s">
        <v>138</v>
      </c>
      <c r="L231" s="52"/>
      <c r="M231" s="52"/>
    </row>
    <row r="232" spans="2:13" ht="14.25" customHeight="1" hidden="1" outlineLevel="1">
      <c r="B232" s="167"/>
      <c r="C232" s="167"/>
      <c r="D232" s="223"/>
      <c r="E232" s="219"/>
      <c r="F232" s="219"/>
      <c r="G232" s="177" t="s">
        <v>138</v>
      </c>
      <c r="L232" s="52"/>
      <c r="M232" s="52"/>
    </row>
    <row r="233" spans="2:13" ht="14.25" customHeight="1" hidden="1" outlineLevel="1">
      <c r="B233" s="167"/>
      <c r="C233" s="167"/>
      <c r="D233" s="223"/>
      <c r="E233" s="219"/>
      <c r="F233" s="219"/>
      <c r="G233" s="177" t="s">
        <v>138</v>
      </c>
      <c r="L233" s="52"/>
      <c r="M233" s="52"/>
    </row>
    <row r="234" spans="2:13" ht="25.5" collapsed="1">
      <c r="B234" s="167"/>
      <c r="C234" s="167"/>
      <c r="D234" s="223"/>
      <c r="E234" s="219"/>
      <c r="F234" s="219"/>
      <c r="G234" s="177" t="s">
        <v>138</v>
      </c>
      <c r="L234" s="52"/>
      <c r="M234" s="52"/>
    </row>
    <row r="235" spans="2:13" ht="24.75" customHeight="1" hidden="1" outlineLevel="1">
      <c r="B235" s="167"/>
      <c r="C235" s="167"/>
      <c r="D235" s="223"/>
      <c r="E235" s="219"/>
      <c r="F235" s="219"/>
      <c r="G235" s="177" t="s">
        <v>138</v>
      </c>
      <c r="L235" s="52"/>
      <c r="M235" s="52"/>
    </row>
    <row r="236" spans="2:13" ht="24.75" customHeight="1" hidden="1" outlineLevel="1">
      <c r="B236" s="167"/>
      <c r="C236" s="167"/>
      <c r="D236" s="223"/>
      <c r="E236" s="219"/>
      <c r="F236" s="219"/>
      <c r="G236" s="177" t="s">
        <v>138</v>
      </c>
      <c r="L236" s="52"/>
      <c r="M236" s="52"/>
    </row>
    <row r="237" spans="2:13" ht="24.75" customHeight="1" hidden="1" outlineLevel="1">
      <c r="B237" s="167"/>
      <c r="C237" s="167"/>
      <c r="D237" s="223"/>
      <c r="E237" s="219"/>
      <c r="F237" s="219"/>
      <c r="G237" s="177" t="s">
        <v>138</v>
      </c>
      <c r="L237" s="52"/>
      <c r="M237" s="52"/>
    </row>
    <row r="238" spans="2:13" ht="24.75" customHeight="1" hidden="1" outlineLevel="1">
      <c r="B238" s="167"/>
      <c r="C238" s="167"/>
      <c r="D238" s="223"/>
      <c r="E238" s="219"/>
      <c r="F238" s="219"/>
      <c r="G238" s="177" t="s">
        <v>138</v>
      </c>
      <c r="L238" s="52"/>
      <c r="M238" s="52"/>
    </row>
    <row r="239" spans="2:13" ht="24.75" customHeight="1" hidden="1" outlineLevel="1">
      <c r="B239" s="167"/>
      <c r="C239" s="167"/>
      <c r="D239" s="223"/>
      <c r="E239" s="219"/>
      <c r="F239" s="219"/>
      <c r="G239" s="177" t="s">
        <v>138</v>
      </c>
      <c r="L239" s="52"/>
      <c r="M239" s="52"/>
    </row>
    <row r="240" spans="2:13" ht="24.75" customHeight="1" hidden="1" outlineLevel="1">
      <c r="B240" s="167"/>
      <c r="C240" s="167"/>
      <c r="D240" s="223"/>
      <c r="E240" s="219"/>
      <c r="F240" s="219"/>
      <c r="G240" s="177" t="s">
        <v>138</v>
      </c>
      <c r="L240" s="52"/>
      <c r="M240" s="52"/>
    </row>
    <row r="241" spans="2:13" ht="24.75" customHeight="1" hidden="1" outlineLevel="1">
      <c r="B241" s="167"/>
      <c r="C241" s="167"/>
      <c r="D241" s="223"/>
      <c r="E241" s="219"/>
      <c r="F241" s="219"/>
      <c r="G241" s="177" t="s">
        <v>138</v>
      </c>
      <c r="L241" s="52"/>
      <c r="M241" s="52"/>
    </row>
    <row r="242" spans="2:13" ht="24.75" customHeight="1" hidden="1" outlineLevel="1">
      <c r="B242" s="167"/>
      <c r="C242" s="167"/>
      <c r="D242" s="223"/>
      <c r="E242" s="219"/>
      <c r="F242" s="219"/>
      <c r="G242" s="177" t="s">
        <v>138</v>
      </c>
      <c r="L242" s="52"/>
      <c r="M242" s="52"/>
    </row>
    <row r="243" spans="2:13" ht="24.75" customHeight="1" hidden="1" outlineLevel="1">
      <c r="B243" s="167"/>
      <c r="C243" s="167"/>
      <c r="D243" s="223"/>
      <c r="E243" s="219"/>
      <c r="F243" s="219"/>
      <c r="G243" s="177" t="s">
        <v>138</v>
      </c>
      <c r="L243" s="52"/>
      <c r="M243" s="52"/>
    </row>
    <row r="244" spans="2:13" ht="24.75" customHeight="1">
      <c r="B244" s="167"/>
      <c r="C244" s="167"/>
      <c r="D244" s="223"/>
      <c r="E244" s="219"/>
      <c r="F244" s="219"/>
      <c r="G244" s="177" t="s">
        <v>138</v>
      </c>
      <c r="L244" s="52"/>
      <c r="M244" s="52"/>
    </row>
    <row r="245" spans="2:11" ht="24.75" customHeight="1">
      <c r="B245" s="53"/>
      <c r="D245" s="224">
        <f>SUM(D205:D244)</f>
        <v>0</v>
      </c>
      <c r="E245" s="131">
        <f>SUM(E205:E244)</f>
        <v>0</v>
      </c>
      <c r="F245" s="130">
        <f>SUM(F205:F244)</f>
        <v>0</v>
      </c>
      <c r="G245" s="60"/>
      <c r="H245" s="60"/>
      <c r="I245" s="60"/>
      <c r="J245" s="52"/>
      <c r="K245" s="52"/>
    </row>
    <row r="246" spans="2:11" ht="15.75">
      <c r="B246" s="48" t="s">
        <v>161</v>
      </c>
      <c r="C246" s="60"/>
      <c r="D246" s="60"/>
      <c r="E246" s="60"/>
      <c r="F246" s="60"/>
      <c r="G246" s="60"/>
      <c r="H246" s="60"/>
      <c r="I246" s="60"/>
      <c r="J246" s="52"/>
      <c r="K246" s="52"/>
    </row>
    <row r="247" spans="2:9" ht="9.75" customHeight="1">
      <c r="B247" s="41"/>
      <c r="C247" s="60"/>
      <c r="D247" s="60"/>
      <c r="G247" s="41"/>
      <c r="I247" s="41"/>
    </row>
    <row r="248" spans="2:13" ht="30" customHeight="1">
      <c r="B248" s="47" t="s">
        <v>162</v>
      </c>
      <c r="C248" s="47" t="s">
        <v>163</v>
      </c>
      <c r="D248" s="47" t="s">
        <v>164</v>
      </c>
      <c r="E248" s="47" t="s">
        <v>165</v>
      </c>
      <c r="F248" s="47" t="s">
        <v>76</v>
      </c>
      <c r="G248" s="87"/>
      <c r="I248" s="41"/>
      <c r="L248" s="52"/>
      <c r="M248" s="52"/>
    </row>
    <row r="249" spans="2:9" s="226" customFormat="1" ht="25.5">
      <c r="B249" s="225" t="s">
        <v>166</v>
      </c>
      <c r="C249" s="225" t="s">
        <v>167</v>
      </c>
      <c r="D249" s="225" t="s">
        <v>168</v>
      </c>
      <c r="E249" s="225" t="s">
        <v>169</v>
      </c>
      <c r="F249" s="225" t="s">
        <v>170</v>
      </c>
      <c r="G249" s="228"/>
      <c r="I249" s="229"/>
    </row>
    <row r="250" spans="2:8" ht="25.5">
      <c r="B250" s="168"/>
      <c r="C250" s="200"/>
      <c r="D250" s="168"/>
      <c r="E250" s="188"/>
      <c r="F250" s="201">
        <f>C250*E250</f>
        <v>0</v>
      </c>
      <c r="G250" s="217"/>
      <c r="H250" s="177" t="s">
        <v>138</v>
      </c>
    </row>
    <row r="251" spans="2:8" ht="25.5">
      <c r="B251" s="168"/>
      <c r="C251" s="200"/>
      <c r="D251" s="168"/>
      <c r="E251" s="188"/>
      <c r="F251" s="201">
        <f aca="true" t="shared" si="7" ref="F251:F259">C251*E251</f>
        <v>0</v>
      </c>
      <c r="G251" s="217"/>
      <c r="H251" s="177" t="s">
        <v>138</v>
      </c>
    </row>
    <row r="252" spans="2:8" ht="25.5">
      <c r="B252" s="168"/>
      <c r="C252" s="200"/>
      <c r="D252" s="168"/>
      <c r="E252" s="188"/>
      <c r="F252" s="201">
        <f t="shared" si="7"/>
        <v>0</v>
      </c>
      <c r="G252" s="217"/>
      <c r="H252" s="177" t="s">
        <v>138</v>
      </c>
    </row>
    <row r="253" spans="2:8" ht="25.5">
      <c r="B253" s="168"/>
      <c r="C253" s="200"/>
      <c r="D253" s="168"/>
      <c r="E253" s="188"/>
      <c r="F253" s="201">
        <f t="shared" si="7"/>
        <v>0</v>
      </c>
      <c r="G253" s="217"/>
      <c r="H253" s="177" t="s">
        <v>138</v>
      </c>
    </row>
    <row r="254" spans="2:8" ht="25.5">
      <c r="B254" s="168"/>
      <c r="C254" s="200"/>
      <c r="D254" s="168"/>
      <c r="E254" s="188"/>
      <c r="F254" s="201">
        <f t="shared" si="7"/>
        <v>0</v>
      </c>
      <c r="G254" s="217"/>
      <c r="H254" s="177" t="s">
        <v>138</v>
      </c>
    </row>
    <row r="255" spans="2:8" ht="25.5">
      <c r="B255" s="168"/>
      <c r="C255" s="200"/>
      <c r="D255" s="168"/>
      <c r="E255" s="188"/>
      <c r="F255" s="201">
        <f t="shared" si="7"/>
        <v>0</v>
      </c>
      <c r="G255" s="217"/>
      <c r="H255" s="177" t="s">
        <v>138</v>
      </c>
    </row>
    <row r="256" spans="2:8" ht="25.5">
      <c r="B256" s="168"/>
      <c r="C256" s="200"/>
      <c r="D256" s="168"/>
      <c r="E256" s="188"/>
      <c r="F256" s="201">
        <f t="shared" si="7"/>
        <v>0</v>
      </c>
      <c r="G256" s="217"/>
      <c r="H256" s="177" t="s">
        <v>138</v>
      </c>
    </row>
    <row r="257" spans="2:8" ht="25.5">
      <c r="B257" s="168"/>
      <c r="C257" s="200"/>
      <c r="D257" s="168"/>
      <c r="E257" s="188"/>
      <c r="F257" s="201">
        <f t="shared" si="7"/>
        <v>0</v>
      </c>
      <c r="G257" s="217"/>
      <c r="H257" s="177" t="s">
        <v>138</v>
      </c>
    </row>
    <row r="258" spans="2:8" ht="25.5">
      <c r="B258" s="168"/>
      <c r="C258" s="200"/>
      <c r="D258" s="168"/>
      <c r="E258" s="188"/>
      <c r="F258" s="201">
        <f t="shared" si="7"/>
        <v>0</v>
      </c>
      <c r="G258" s="217"/>
      <c r="H258" s="177" t="s">
        <v>138</v>
      </c>
    </row>
    <row r="259" spans="2:8" ht="25.5" collapsed="1">
      <c r="B259" s="168"/>
      <c r="C259" s="200"/>
      <c r="D259" s="168"/>
      <c r="E259" s="188"/>
      <c r="F259" s="201">
        <f t="shared" si="7"/>
        <v>0</v>
      </c>
      <c r="G259" s="217"/>
      <c r="H259" s="177" t="s">
        <v>138</v>
      </c>
    </row>
    <row r="260" spans="2:8" ht="25.5" hidden="1" outlineLevel="1">
      <c r="B260" s="168"/>
      <c r="C260" s="200"/>
      <c r="D260" s="168"/>
      <c r="E260" s="188"/>
      <c r="F260" s="201">
        <f>C260*E260</f>
        <v>0</v>
      </c>
      <c r="G260" s="217"/>
      <c r="H260" s="177" t="s">
        <v>138</v>
      </c>
    </row>
    <row r="261" spans="2:8" ht="25.5" hidden="1" outlineLevel="1">
      <c r="B261" s="168"/>
      <c r="C261" s="200"/>
      <c r="D261" s="168"/>
      <c r="E261" s="188"/>
      <c r="F261" s="201">
        <f aca="true" t="shared" si="8" ref="F261:F269">C261*E261</f>
        <v>0</v>
      </c>
      <c r="G261" s="217"/>
      <c r="H261" s="177" t="s">
        <v>138</v>
      </c>
    </row>
    <row r="262" spans="2:8" ht="25.5" hidden="1" outlineLevel="1">
      <c r="B262" s="168"/>
      <c r="C262" s="200"/>
      <c r="D262" s="168"/>
      <c r="E262" s="188"/>
      <c r="F262" s="201">
        <f t="shared" si="8"/>
        <v>0</v>
      </c>
      <c r="G262" s="217"/>
      <c r="H262" s="177" t="s">
        <v>138</v>
      </c>
    </row>
    <row r="263" spans="2:8" ht="25.5" hidden="1" outlineLevel="1">
      <c r="B263" s="168"/>
      <c r="C263" s="200"/>
      <c r="D263" s="168"/>
      <c r="E263" s="188"/>
      <c r="F263" s="201">
        <f t="shared" si="8"/>
        <v>0</v>
      </c>
      <c r="G263" s="217"/>
      <c r="H263" s="177" t="s">
        <v>138</v>
      </c>
    </row>
    <row r="264" spans="2:8" ht="25.5" hidden="1" outlineLevel="1">
      <c r="B264" s="168"/>
      <c r="C264" s="200"/>
      <c r="D264" s="168"/>
      <c r="E264" s="188"/>
      <c r="F264" s="201">
        <f t="shared" si="8"/>
        <v>0</v>
      </c>
      <c r="G264" s="217"/>
      <c r="H264" s="177" t="s">
        <v>138</v>
      </c>
    </row>
    <row r="265" spans="2:8" ht="25.5" hidden="1" outlineLevel="1">
      <c r="B265" s="168"/>
      <c r="C265" s="200"/>
      <c r="D265" s="168"/>
      <c r="E265" s="188"/>
      <c r="F265" s="201">
        <f t="shared" si="8"/>
        <v>0</v>
      </c>
      <c r="G265" s="217"/>
      <c r="H265" s="177" t="s">
        <v>138</v>
      </c>
    </row>
    <row r="266" spans="2:8" ht="25.5" hidden="1" outlineLevel="1">
      <c r="B266" s="168"/>
      <c r="C266" s="200"/>
      <c r="D266" s="168"/>
      <c r="E266" s="188"/>
      <c r="F266" s="201">
        <f t="shared" si="8"/>
        <v>0</v>
      </c>
      <c r="G266" s="217"/>
      <c r="H266" s="177" t="s">
        <v>138</v>
      </c>
    </row>
    <row r="267" spans="2:8" ht="25.5" hidden="1" outlineLevel="1">
      <c r="B267" s="168"/>
      <c r="C267" s="200"/>
      <c r="D267" s="168"/>
      <c r="E267" s="188"/>
      <c r="F267" s="201">
        <f t="shared" si="8"/>
        <v>0</v>
      </c>
      <c r="G267" s="217"/>
      <c r="H267" s="177" t="s">
        <v>138</v>
      </c>
    </row>
    <row r="268" spans="2:8" ht="25.5" hidden="1" outlineLevel="1">
      <c r="B268" s="168"/>
      <c r="C268" s="200"/>
      <c r="D268" s="168"/>
      <c r="E268" s="188"/>
      <c r="F268" s="201">
        <f t="shared" si="8"/>
        <v>0</v>
      </c>
      <c r="G268" s="217"/>
      <c r="H268" s="177" t="s">
        <v>138</v>
      </c>
    </row>
    <row r="269" spans="2:8" ht="25.5">
      <c r="B269" s="168"/>
      <c r="C269" s="200"/>
      <c r="D269" s="168"/>
      <c r="E269" s="188"/>
      <c r="F269" s="201">
        <f t="shared" si="8"/>
        <v>0</v>
      </c>
      <c r="G269" s="217"/>
      <c r="H269" s="177" t="s">
        <v>138</v>
      </c>
    </row>
    <row r="270" spans="2:13" ht="24.75" customHeight="1">
      <c r="B270" s="53"/>
      <c r="C270" s="54"/>
      <c r="D270" s="54"/>
      <c r="E270" s="57"/>
      <c r="F270" s="110">
        <f>SUM(F250:F269)</f>
        <v>0</v>
      </c>
      <c r="G270" s="215"/>
      <c r="I270" s="41"/>
      <c r="M270" s="52"/>
    </row>
    <row r="271" spans="2:9" ht="15.75">
      <c r="B271" s="48" t="s">
        <v>171</v>
      </c>
      <c r="C271" s="41"/>
      <c r="D271" s="41"/>
      <c r="E271" s="41"/>
      <c r="F271" s="41"/>
      <c r="G271" s="41"/>
      <c r="I271" s="41"/>
    </row>
    <row r="272" spans="2:9" ht="9.75" customHeight="1">
      <c r="B272" s="41"/>
      <c r="C272" s="41"/>
      <c r="D272" s="41"/>
      <c r="F272" s="41"/>
      <c r="G272" s="41"/>
      <c r="I272" s="41"/>
    </row>
    <row r="273" spans="2:13" ht="30" customHeight="1">
      <c r="B273" s="47" t="s">
        <v>162</v>
      </c>
      <c r="C273" s="47" t="s">
        <v>71</v>
      </c>
      <c r="D273" s="47" t="s">
        <v>75</v>
      </c>
      <c r="E273" s="47" t="s">
        <v>165</v>
      </c>
      <c r="F273" s="47" t="s">
        <v>76</v>
      </c>
      <c r="G273" s="87"/>
      <c r="I273" s="41"/>
      <c r="L273" s="52"/>
      <c r="M273" s="52"/>
    </row>
    <row r="274" spans="2:9" s="226" customFormat="1" ht="39.75" customHeight="1">
      <c r="B274" s="225" t="s">
        <v>172</v>
      </c>
      <c r="C274" s="225" t="s">
        <v>173</v>
      </c>
      <c r="D274" s="225" t="s">
        <v>174</v>
      </c>
      <c r="E274" s="250" t="s">
        <v>212</v>
      </c>
      <c r="F274" s="225" t="s">
        <v>175</v>
      </c>
      <c r="G274" s="228"/>
      <c r="I274" s="229"/>
    </row>
    <row r="275" spans="2:9" ht="25.5">
      <c r="B275" s="168"/>
      <c r="C275" s="202"/>
      <c r="D275" s="168"/>
      <c r="E275" s="203"/>
      <c r="F275" s="201">
        <f>C275*E275</f>
        <v>0</v>
      </c>
      <c r="G275" s="217"/>
      <c r="H275" s="177" t="s">
        <v>138</v>
      </c>
      <c r="I275" s="41"/>
    </row>
    <row r="276" spans="2:9" ht="25.5">
      <c r="B276" s="168"/>
      <c r="C276" s="202"/>
      <c r="D276" s="168"/>
      <c r="E276" s="203"/>
      <c r="F276" s="201">
        <f aca="true" t="shared" si="9" ref="F276:F284">C276*E276</f>
        <v>0</v>
      </c>
      <c r="G276" s="217"/>
      <c r="H276" s="177" t="s">
        <v>138</v>
      </c>
      <c r="I276" s="41"/>
    </row>
    <row r="277" spans="2:9" ht="25.5">
      <c r="B277" s="168"/>
      <c r="C277" s="202"/>
      <c r="D277" s="168"/>
      <c r="E277" s="203"/>
      <c r="F277" s="201">
        <f t="shared" si="9"/>
        <v>0</v>
      </c>
      <c r="G277" s="217"/>
      <c r="H277" s="177" t="s">
        <v>138</v>
      </c>
      <c r="I277" s="41"/>
    </row>
    <row r="278" spans="2:9" ht="25.5">
      <c r="B278" s="168"/>
      <c r="C278" s="202"/>
      <c r="D278" s="168"/>
      <c r="E278" s="203"/>
      <c r="F278" s="201">
        <f t="shared" si="9"/>
        <v>0</v>
      </c>
      <c r="G278" s="217"/>
      <c r="H278" s="177" t="s">
        <v>138</v>
      </c>
      <c r="I278" s="41"/>
    </row>
    <row r="279" spans="2:9" ht="25.5">
      <c r="B279" s="168"/>
      <c r="C279" s="202"/>
      <c r="D279" s="168"/>
      <c r="E279" s="203"/>
      <c r="F279" s="201">
        <f t="shared" si="9"/>
        <v>0</v>
      </c>
      <c r="G279" s="217"/>
      <c r="H279" s="177" t="s">
        <v>138</v>
      </c>
      <c r="I279" s="41"/>
    </row>
    <row r="280" spans="2:9" s="204" customFormat="1" ht="25.5">
      <c r="B280" s="168"/>
      <c r="C280" s="202"/>
      <c r="D280" s="168"/>
      <c r="E280" s="203"/>
      <c r="F280" s="201">
        <f t="shared" si="9"/>
        <v>0</v>
      </c>
      <c r="G280" s="217"/>
      <c r="H280" s="177" t="s">
        <v>138</v>
      </c>
      <c r="I280" s="205"/>
    </row>
    <row r="281" spans="2:9" s="204" customFormat="1" ht="25.5">
      <c r="B281" s="168"/>
      <c r="C281" s="202"/>
      <c r="D281" s="168"/>
      <c r="E281" s="203"/>
      <c r="F281" s="201">
        <f t="shared" si="9"/>
        <v>0</v>
      </c>
      <c r="G281" s="217"/>
      <c r="H281" s="177" t="s">
        <v>138</v>
      </c>
      <c r="I281" s="205"/>
    </row>
    <row r="282" spans="2:9" ht="25.5">
      <c r="B282" s="168"/>
      <c r="C282" s="202"/>
      <c r="D282" s="168"/>
      <c r="E282" s="203"/>
      <c r="F282" s="201">
        <f t="shared" si="9"/>
        <v>0</v>
      </c>
      <c r="G282" s="217"/>
      <c r="H282" s="177" t="s">
        <v>138</v>
      </c>
      <c r="I282" s="41"/>
    </row>
    <row r="283" spans="2:9" ht="25.5">
      <c r="B283" s="168"/>
      <c r="C283" s="202"/>
      <c r="D283" s="168"/>
      <c r="E283" s="203"/>
      <c r="F283" s="201">
        <f t="shared" si="9"/>
        <v>0</v>
      </c>
      <c r="G283" s="217"/>
      <c r="H283" s="177" t="s">
        <v>138</v>
      </c>
      <c r="I283" s="41"/>
    </row>
    <row r="284" spans="2:9" ht="25.5" collapsed="1">
      <c r="B284" s="168"/>
      <c r="C284" s="202"/>
      <c r="D284" s="168"/>
      <c r="E284" s="203"/>
      <c r="F284" s="201">
        <f t="shared" si="9"/>
        <v>0</v>
      </c>
      <c r="G284" s="217"/>
      <c r="H284" s="177" t="s">
        <v>138</v>
      </c>
      <c r="I284" s="41"/>
    </row>
    <row r="285" spans="2:9" ht="25.5" hidden="1" outlineLevel="1">
      <c r="B285" s="168"/>
      <c r="C285" s="202"/>
      <c r="D285" s="168"/>
      <c r="E285" s="203"/>
      <c r="F285" s="201">
        <f>C285*E285</f>
        <v>0</v>
      </c>
      <c r="G285" s="217"/>
      <c r="H285" s="177" t="s">
        <v>138</v>
      </c>
      <c r="I285" s="41"/>
    </row>
    <row r="286" spans="2:9" ht="25.5" hidden="1" outlineLevel="1">
      <c r="B286" s="168"/>
      <c r="C286" s="202"/>
      <c r="D286" s="168"/>
      <c r="E286" s="203"/>
      <c r="F286" s="201">
        <f aca="true" t="shared" si="10" ref="F286:F294">C286*E286</f>
        <v>0</v>
      </c>
      <c r="G286" s="217"/>
      <c r="H286" s="177" t="s">
        <v>138</v>
      </c>
      <c r="I286" s="41"/>
    </row>
    <row r="287" spans="2:9" ht="25.5" hidden="1" outlineLevel="1">
      <c r="B287" s="168"/>
      <c r="C287" s="202"/>
      <c r="D287" s="168"/>
      <c r="E287" s="203"/>
      <c r="F287" s="201">
        <f t="shared" si="10"/>
        <v>0</v>
      </c>
      <c r="G287" s="217"/>
      <c r="H287" s="177" t="s">
        <v>138</v>
      </c>
      <c r="I287" s="41"/>
    </row>
    <row r="288" spans="2:9" ht="25.5" hidden="1" outlineLevel="1">
      <c r="B288" s="168"/>
      <c r="C288" s="202"/>
      <c r="D288" s="168"/>
      <c r="E288" s="203"/>
      <c r="F288" s="201">
        <f t="shared" si="10"/>
        <v>0</v>
      </c>
      <c r="G288" s="217"/>
      <c r="H288" s="177" t="s">
        <v>138</v>
      </c>
      <c r="I288" s="41"/>
    </row>
    <row r="289" spans="2:9" ht="25.5" hidden="1" outlineLevel="1">
      <c r="B289" s="168"/>
      <c r="C289" s="202"/>
      <c r="D289" s="168"/>
      <c r="E289" s="203"/>
      <c r="F289" s="201">
        <f t="shared" si="10"/>
        <v>0</v>
      </c>
      <c r="G289" s="217"/>
      <c r="H289" s="177" t="s">
        <v>138</v>
      </c>
      <c r="I289" s="41"/>
    </row>
    <row r="290" spans="2:9" s="204" customFormat="1" ht="25.5" hidden="1" outlineLevel="1">
      <c r="B290" s="168"/>
      <c r="C290" s="202"/>
      <c r="D290" s="168"/>
      <c r="E290" s="203"/>
      <c r="F290" s="201">
        <f t="shared" si="10"/>
        <v>0</v>
      </c>
      <c r="G290" s="217"/>
      <c r="H290" s="177" t="s">
        <v>138</v>
      </c>
      <c r="I290" s="205"/>
    </row>
    <row r="291" spans="2:9" s="204" customFormat="1" ht="25.5" hidden="1" outlineLevel="1">
      <c r="B291" s="168"/>
      <c r="C291" s="202"/>
      <c r="D291" s="168"/>
      <c r="E291" s="203"/>
      <c r="F291" s="201">
        <f t="shared" si="10"/>
        <v>0</v>
      </c>
      <c r="G291" s="217"/>
      <c r="H291" s="177" t="s">
        <v>138</v>
      </c>
      <c r="I291" s="205"/>
    </row>
    <row r="292" spans="2:9" ht="25.5" hidden="1" outlineLevel="1">
      <c r="B292" s="168"/>
      <c r="C292" s="202"/>
      <c r="D292" s="168"/>
      <c r="E292" s="203"/>
      <c r="F292" s="201">
        <f t="shared" si="10"/>
        <v>0</v>
      </c>
      <c r="G292" s="217"/>
      <c r="H292" s="177" t="s">
        <v>138</v>
      </c>
      <c r="I292" s="41"/>
    </row>
    <row r="293" spans="2:9" ht="25.5" hidden="1" outlineLevel="1">
      <c r="B293" s="168"/>
      <c r="C293" s="202"/>
      <c r="D293" s="168"/>
      <c r="E293" s="203"/>
      <c r="F293" s="201">
        <f t="shared" si="10"/>
        <v>0</v>
      </c>
      <c r="G293" s="217"/>
      <c r="H293" s="177" t="s">
        <v>138</v>
      </c>
      <c r="I293" s="41"/>
    </row>
    <row r="294" spans="2:9" ht="25.5">
      <c r="B294" s="168"/>
      <c r="C294" s="202"/>
      <c r="D294" s="168"/>
      <c r="E294" s="203"/>
      <c r="F294" s="201">
        <f t="shared" si="10"/>
        <v>0</v>
      </c>
      <c r="G294" s="217"/>
      <c r="H294" s="177" t="s">
        <v>138</v>
      </c>
      <c r="I294" s="41"/>
    </row>
    <row r="295" spans="2:9" ht="24.75" customHeight="1">
      <c r="B295" s="53"/>
      <c r="C295" s="54"/>
      <c r="D295" s="54"/>
      <c r="F295" s="110">
        <f>SUM(F275:F294)</f>
        <v>0</v>
      </c>
      <c r="G295" s="215"/>
      <c r="H295" s="41"/>
      <c r="I295" s="41"/>
    </row>
    <row r="296" spans="2:9" ht="24.75" customHeight="1" hidden="1">
      <c r="B296" s="53"/>
      <c r="C296" s="54"/>
      <c r="D296" s="206">
        <f>SUM(F57:H57,F102,E108,G154,G199,D245:F245,F270,F295)</f>
        <v>0</v>
      </c>
      <c r="F296" s="121"/>
      <c r="G296" s="121"/>
      <c r="H296" s="41"/>
      <c r="I296" s="41"/>
    </row>
    <row r="297" spans="2:9" ht="14.25" customHeight="1">
      <c r="B297" s="48" t="s">
        <v>176</v>
      </c>
      <c r="C297" s="41"/>
      <c r="D297" s="41"/>
      <c r="E297" s="41"/>
      <c r="F297" s="41"/>
      <c r="G297" s="41"/>
      <c r="H297" s="41"/>
      <c r="I297" s="41"/>
    </row>
    <row r="298" spans="2:7" ht="15">
      <c r="B298" s="207" t="s">
        <v>177</v>
      </c>
      <c r="C298" s="41"/>
      <c r="D298" s="41"/>
      <c r="G298" s="41"/>
    </row>
    <row r="299" spans="2:7" ht="27" customHeight="1">
      <c r="B299" s="208" t="str">
        <f>IF($D$296&lt;=50000,"Montant total des dépenses éligibles inférieur à 50 000€ - ce tableau ne doit pas être rempli",IF($D$296&gt;50000,"Montant total des dépenses éligibles supérieur à 50 000€ - ce tableau doit être rempli"))</f>
        <v>Montant total des dépenses éligibles inférieur à 50 000€ - ce tableau ne doit pas être rempli</v>
      </c>
      <c r="G299" s="41"/>
    </row>
    <row r="300" spans="2:7" ht="30" customHeight="1">
      <c r="B300" s="47" t="s">
        <v>178</v>
      </c>
      <c r="C300" s="47" t="s">
        <v>70</v>
      </c>
      <c r="D300" s="47" t="s">
        <v>206</v>
      </c>
      <c r="G300" s="41"/>
    </row>
    <row r="301" spans="2:7" s="226" customFormat="1" ht="24.75" customHeight="1">
      <c r="B301" s="225" t="s">
        <v>179</v>
      </c>
      <c r="C301" s="225" t="s">
        <v>180</v>
      </c>
      <c r="D301" s="225" t="s">
        <v>181</v>
      </c>
      <c r="G301" s="229"/>
    </row>
    <row r="302" spans="2:7" ht="25.5">
      <c r="B302" s="167"/>
      <c r="C302" s="167"/>
      <c r="D302" s="132"/>
      <c r="E302" s="177" t="s">
        <v>138</v>
      </c>
      <c r="G302" s="41"/>
    </row>
    <row r="303" spans="2:7" ht="25.5">
      <c r="B303" s="167"/>
      <c r="C303" s="167"/>
      <c r="D303" s="132"/>
      <c r="E303" s="177" t="s">
        <v>138</v>
      </c>
      <c r="G303" s="41"/>
    </row>
    <row r="304" spans="2:7" ht="25.5">
      <c r="B304" s="167"/>
      <c r="C304" s="167"/>
      <c r="D304" s="132"/>
      <c r="E304" s="177" t="s">
        <v>138</v>
      </c>
      <c r="G304" s="41"/>
    </row>
    <row r="305" spans="2:7" ht="25.5">
      <c r="B305" s="167"/>
      <c r="C305" s="167"/>
      <c r="D305" s="132"/>
      <c r="E305" s="177" t="s">
        <v>138</v>
      </c>
      <c r="G305" s="41"/>
    </row>
    <row r="306" spans="2:7" ht="25.5">
      <c r="B306" s="167"/>
      <c r="C306" s="167"/>
      <c r="D306" s="132"/>
      <c r="E306" s="177" t="s">
        <v>138</v>
      </c>
      <c r="G306" s="41"/>
    </row>
    <row r="307" spans="2:7" ht="25.5">
      <c r="B307" s="167"/>
      <c r="C307" s="167"/>
      <c r="D307" s="132"/>
      <c r="E307" s="177" t="s">
        <v>138</v>
      </c>
      <c r="G307" s="41"/>
    </row>
    <row r="308" spans="2:7" ht="25.5">
      <c r="B308" s="167"/>
      <c r="C308" s="167"/>
      <c r="D308" s="132"/>
      <c r="E308" s="177" t="s">
        <v>138</v>
      </c>
      <c r="G308" s="41"/>
    </row>
    <row r="309" spans="2:7" ht="25.5">
      <c r="B309" s="167"/>
      <c r="C309" s="167"/>
      <c r="D309" s="132"/>
      <c r="E309" s="177" t="s">
        <v>138</v>
      </c>
      <c r="G309" s="41"/>
    </row>
    <row r="310" spans="2:7" ht="25.5">
      <c r="B310" s="167"/>
      <c r="C310" s="167"/>
      <c r="D310" s="132"/>
      <c r="E310" s="177" t="s">
        <v>138</v>
      </c>
      <c r="G310" s="41"/>
    </row>
    <row r="311" spans="2:5" s="41" customFormat="1" ht="25.5" collapsed="1">
      <c r="B311" s="167"/>
      <c r="C311" s="167"/>
      <c r="D311" s="132"/>
      <c r="E311" s="177" t="s">
        <v>138</v>
      </c>
    </row>
    <row r="312" spans="2:5" s="41" customFormat="1" ht="25.5" hidden="1" outlineLevel="1">
      <c r="B312" s="167"/>
      <c r="C312" s="167"/>
      <c r="D312" s="132"/>
      <c r="E312" s="177" t="s">
        <v>138</v>
      </c>
    </row>
    <row r="313" spans="2:7" ht="25.5" hidden="1" outlineLevel="1">
      <c r="B313" s="167"/>
      <c r="C313" s="167"/>
      <c r="D313" s="132"/>
      <c r="E313" s="177" t="s">
        <v>138</v>
      </c>
      <c r="G313" s="41"/>
    </row>
    <row r="314" spans="2:7" ht="25.5" hidden="1" outlineLevel="1">
      <c r="B314" s="167"/>
      <c r="C314" s="167"/>
      <c r="D314" s="132"/>
      <c r="E314" s="177" t="s">
        <v>138</v>
      </c>
      <c r="G314" s="41"/>
    </row>
    <row r="315" spans="2:7" ht="25.5" hidden="1" outlineLevel="1">
      <c r="B315" s="167"/>
      <c r="C315" s="167"/>
      <c r="D315" s="132"/>
      <c r="E315" s="177" t="s">
        <v>138</v>
      </c>
      <c r="G315" s="41"/>
    </row>
    <row r="316" spans="2:7" ht="25.5" hidden="1" outlineLevel="1">
      <c r="B316" s="167"/>
      <c r="C316" s="167"/>
      <c r="D316" s="132"/>
      <c r="E316" s="177" t="s">
        <v>138</v>
      </c>
      <c r="G316" s="41"/>
    </row>
    <row r="317" spans="2:7" ht="25.5" hidden="1" outlineLevel="1">
      <c r="B317" s="167"/>
      <c r="C317" s="167"/>
      <c r="D317" s="132"/>
      <c r="E317" s="177" t="s">
        <v>138</v>
      </c>
      <c r="G317" s="41"/>
    </row>
    <row r="318" spans="2:7" ht="25.5" hidden="1" outlineLevel="1">
      <c r="B318" s="167"/>
      <c r="C318" s="167"/>
      <c r="D318" s="132"/>
      <c r="E318" s="177" t="s">
        <v>138</v>
      </c>
      <c r="G318" s="41"/>
    </row>
    <row r="319" spans="2:7" ht="25.5" hidden="1" outlineLevel="1">
      <c r="B319" s="167"/>
      <c r="C319" s="167"/>
      <c r="D319" s="132"/>
      <c r="E319" s="177" t="s">
        <v>138</v>
      </c>
      <c r="G319" s="41"/>
    </row>
    <row r="320" spans="2:5" s="41" customFormat="1" ht="25.5" hidden="1" outlineLevel="1">
      <c r="B320" s="167"/>
      <c r="C320" s="167"/>
      <c r="D320" s="132"/>
      <c r="E320" s="177" t="s">
        <v>138</v>
      </c>
    </row>
    <row r="321" spans="2:5" s="41" customFormat="1" ht="25.5">
      <c r="B321" s="167"/>
      <c r="C321" s="167"/>
      <c r="D321" s="132"/>
      <c r="E321" s="177" t="s">
        <v>138</v>
      </c>
    </row>
    <row r="322" spans="3:4" ht="24.75" customHeight="1">
      <c r="C322" s="209"/>
      <c r="D322" s="110">
        <f>SUM(D302:D321)</f>
        <v>0</v>
      </c>
    </row>
    <row r="323" spans="2:9" ht="14.25" customHeight="1">
      <c r="B323" s="48" t="s">
        <v>182</v>
      </c>
      <c r="C323" s="41"/>
      <c r="D323" s="41"/>
      <c r="E323" s="41"/>
      <c r="F323" s="41"/>
      <c r="G323" s="41"/>
      <c r="H323" s="41"/>
      <c r="I323" s="41"/>
    </row>
    <row r="324" spans="2:4" ht="15">
      <c r="B324" s="207" t="s">
        <v>183</v>
      </c>
      <c r="C324" s="41"/>
      <c r="D324" s="41"/>
    </row>
    <row r="325" ht="24.75" customHeight="1">
      <c r="B325" s="208" t="str">
        <f>IF($D$296&lt;=1000000,"Montant total des dépenses éligibles inférieur à 1 000 000€ - ce tableau ne doit pas être rempli",IF($D$296&gt;1000000,"Montant total des dépenses éligibles supérieur à 1 000 000€ - ce tableau doit être rempli"))</f>
        <v>Montant total des dépenses éligibles inférieur à 1 000 000€ - ce tableau ne doit pas être rempli</v>
      </c>
    </row>
    <row r="326" spans="2:4" ht="30" customHeight="1">
      <c r="B326" s="47" t="s">
        <v>178</v>
      </c>
      <c r="C326" s="47" t="s">
        <v>70</v>
      </c>
      <c r="D326" s="47" t="s">
        <v>206</v>
      </c>
    </row>
    <row r="327" spans="2:4" s="226" customFormat="1" ht="24.75" customHeight="1">
      <c r="B327" s="225" t="s">
        <v>179</v>
      </c>
      <c r="C327" s="225" t="s">
        <v>180</v>
      </c>
      <c r="D327" s="225" t="s">
        <v>181</v>
      </c>
    </row>
    <row r="328" spans="2:5" ht="25.5">
      <c r="B328" s="167"/>
      <c r="C328" s="167"/>
      <c r="D328" s="132"/>
      <c r="E328" s="177" t="s">
        <v>138</v>
      </c>
    </row>
    <row r="329" spans="2:5" ht="25.5">
      <c r="B329" s="167"/>
      <c r="C329" s="167"/>
      <c r="D329" s="132"/>
      <c r="E329" s="177" t="s">
        <v>138</v>
      </c>
    </row>
    <row r="330" spans="2:5" ht="25.5">
      <c r="B330" s="167"/>
      <c r="C330" s="167"/>
      <c r="D330" s="132"/>
      <c r="E330" s="177" t="s">
        <v>138</v>
      </c>
    </row>
    <row r="331" spans="2:5" s="41" customFormat="1" ht="25.5">
      <c r="B331" s="167"/>
      <c r="C331" s="167"/>
      <c r="D331" s="132"/>
      <c r="E331" s="177" t="s">
        <v>138</v>
      </c>
    </row>
    <row r="332" spans="2:5" ht="25.5">
      <c r="B332" s="167"/>
      <c r="C332" s="167"/>
      <c r="D332" s="132"/>
      <c r="E332" s="177" t="s">
        <v>138</v>
      </c>
    </row>
    <row r="333" spans="2:5" ht="25.5">
      <c r="B333" s="167"/>
      <c r="C333" s="167"/>
      <c r="D333" s="132"/>
      <c r="E333" s="177" t="s">
        <v>138</v>
      </c>
    </row>
    <row r="334" spans="2:5" ht="25.5">
      <c r="B334" s="167"/>
      <c r="C334" s="167"/>
      <c r="D334" s="132"/>
      <c r="E334" s="177" t="s">
        <v>138</v>
      </c>
    </row>
    <row r="335" spans="2:5" s="41" customFormat="1" ht="25.5">
      <c r="B335" s="167"/>
      <c r="C335" s="167"/>
      <c r="D335" s="132"/>
      <c r="E335" s="177" t="s">
        <v>138</v>
      </c>
    </row>
    <row r="336" spans="2:5" ht="25.5">
      <c r="B336" s="167"/>
      <c r="C336" s="167"/>
      <c r="D336" s="132"/>
      <c r="E336" s="177" t="s">
        <v>138</v>
      </c>
    </row>
    <row r="337" spans="2:5" ht="25.5" collapsed="1">
      <c r="B337" s="167"/>
      <c r="C337" s="167"/>
      <c r="D337" s="132"/>
      <c r="E337" s="177" t="s">
        <v>138</v>
      </c>
    </row>
    <row r="338" spans="2:5" ht="25.5" hidden="1" outlineLevel="1">
      <c r="B338" s="167"/>
      <c r="C338" s="167"/>
      <c r="D338" s="132"/>
      <c r="E338" s="177" t="s">
        <v>138</v>
      </c>
    </row>
    <row r="339" spans="2:5" s="41" customFormat="1" ht="25.5" hidden="1" outlineLevel="1">
      <c r="B339" s="167"/>
      <c r="C339" s="167"/>
      <c r="D339" s="132"/>
      <c r="E339" s="177" t="s">
        <v>138</v>
      </c>
    </row>
    <row r="340" spans="2:5" ht="25.5" hidden="1" outlineLevel="1">
      <c r="B340" s="167"/>
      <c r="C340" s="167"/>
      <c r="D340" s="132"/>
      <c r="E340" s="177" t="s">
        <v>138</v>
      </c>
    </row>
    <row r="341" spans="2:5" ht="25.5" hidden="1" outlineLevel="1">
      <c r="B341" s="167"/>
      <c r="C341" s="167"/>
      <c r="D341" s="132"/>
      <c r="E341" s="177" t="s">
        <v>138</v>
      </c>
    </row>
    <row r="342" spans="2:5" ht="25.5" hidden="1" outlineLevel="1">
      <c r="B342" s="167"/>
      <c r="C342" s="167"/>
      <c r="D342" s="132"/>
      <c r="E342" s="177" t="s">
        <v>138</v>
      </c>
    </row>
    <row r="343" spans="2:5" s="41" customFormat="1" ht="25.5" hidden="1" outlineLevel="1">
      <c r="B343" s="167"/>
      <c r="C343" s="167"/>
      <c r="D343" s="132"/>
      <c r="E343" s="177" t="s">
        <v>138</v>
      </c>
    </row>
    <row r="344" spans="2:5" ht="25.5" hidden="1" outlineLevel="1">
      <c r="B344" s="167"/>
      <c r="C344" s="167"/>
      <c r="D344" s="132"/>
      <c r="E344" s="177" t="s">
        <v>138</v>
      </c>
    </row>
    <row r="345" spans="2:5" ht="25.5" hidden="1" outlineLevel="1">
      <c r="B345" s="167"/>
      <c r="C345" s="167"/>
      <c r="D345" s="132"/>
      <c r="E345" s="177" t="s">
        <v>138</v>
      </c>
    </row>
    <row r="346" spans="2:5" ht="25.5" hidden="1" outlineLevel="1">
      <c r="B346" s="167"/>
      <c r="C346" s="167"/>
      <c r="D346" s="132"/>
      <c r="E346" s="177" t="s">
        <v>138</v>
      </c>
    </row>
    <row r="347" spans="2:5" s="41" customFormat="1" ht="25.5">
      <c r="B347" s="167"/>
      <c r="C347" s="167"/>
      <c r="D347" s="132"/>
      <c r="E347" s="177" t="s">
        <v>138</v>
      </c>
    </row>
    <row r="348" spans="3:4" ht="24.75" customHeight="1">
      <c r="C348" s="209"/>
      <c r="D348" s="110">
        <f>SUM(D328:D347)</f>
        <v>0</v>
      </c>
    </row>
    <row r="349" ht="35.25" customHeight="1" thickBot="1"/>
    <row r="350" spans="4:7" ht="29.25" customHeight="1" thickBot="1">
      <c r="D350" s="406" t="s">
        <v>109</v>
      </c>
      <c r="E350" s="429"/>
      <c r="F350" s="93">
        <f>D296-D322-D348</f>
        <v>0</v>
      </c>
      <c r="G350" s="220"/>
    </row>
    <row r="351" ht="24.75" customHeight="1"/>
  </sheetData>
  <sheetProtection password="C47B" sheet="1" objects="1" scenarios="1"/>
  <mergeCells count="9">
    <mergeCell ref="D350:E350"/>
    <mergeCell ref="C105:D105"/>
    <mergeCell ref="C108:D108"/>
    <mergeCell ref="C8:E8"/>
    <mergeCell ref="C11:E11"/>
    <mergeCell ref="G16:H16"/>
    <mergeCell ref="E204:F204"/>
    <mergeCell ref="B7:E7"/>
    <mergeCell ref="B10:E10"/>
  </mergeCells>
  <conditionalFormatting sqref="G17:G56 E205:E244">
    <cfRule type="expression" priority="1" dxfId="8" stopIfTrue="1">
      <formula>ISBLANK(D17)</formula>
    </cfRule>
  </conditionalFormatting>
  <conditionalFormatting sqref="F17:F56 D205:D244">
    <cfRule type="expression" priority="2" dxfId="8" stopIfTrue="1">
      <formula>ISBLANK(E17)</formula>
    </cfRule>
  </conditionalFormatting>
  <conditionalFormatting sqref="D328:D347">
    <cfRule type="expression" priority="3" dxfId="8" stopIfTrue="1">
      <formula>$D$296&gt;1000000</formula>
    </cfRule>
  </conditionalFormatting>
  <conditionalFormatting sqref="D302:D321">
    <cfRule type="expression" priority="4" dxfId="8" stopIfTrue="1">
      <formula>$D$296&gt;50000</formula>
    </cfRule>
  </conditionalFormatting>
  <conditionalFormatting sqref="H17:H56 F205:F244">
    <cfRule type="expression" priority="5" dxfId="8" stopIfTrue="1">
      <formula>ISBLANK(D17)</formula>
    </cfRule>
  </conditionalFormatting>
  <dataValidations count="14">
    <dataValidation type="decimal" operator="greaterThanOrEqual" allowBlank="1" showInputMessage="1" showErrorMessage="1" error="Pour une seule dépense, ne renseigner que le montant HT ou le montant présenté si la TVA est récupérée (totalement ou partiellement)" sqref="G17:G56 E205:E244">
      <formula1>ISBLANK(F17)</formula1>
    </dataValidation>
    <dataValidation type="custom" operator="greaterThanOrEqual" allowBlank="1" showInputMessage="1" showErrorMessage="1" error="Pour une seule dépense, ne renseigner que le montant HT ou le montant présenté si la TVA est récupérée (totalement ou partiellement)" sqref="F18:F56 D206:D244">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7:H56 F205:F244">
      <formula1>ISBLANK(F17)</formula1>
    </dataValidation>
    <dataValidation operator="greaterThan" allowBlank="1" showInputMessage="1" showErrorMessage="1" sqref="F62:G101 G114:G153 G159:G198"/>
    <dataValidation type="decimal" allowBlank="1" showInputMessage="1" showErrorMessage="1" errorTitle="Format invalide" error="Vous devez renseigner une valeur numériqe." sqref="D62:D101 F114:F153 F159:F198">
      <formula1>0</formula1>
      <formula2>10000000</formula2>
    </dataValidation>
    <dataValidation type="custom" operator="greaterThanOrEqual" allowBlank="1" showInputMessage="1" showErrorMessage="1" error="Le montant total des dépenses éligibles est inférieur à 50 000 €. Les recettes générées par l'opération n'ont pas à être renseignées. " sqref="D302:D321">
      <formula1>$D$296&gt;50000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328:D347">
      <formula1>$D$296&gt;100000</formula1>
    </dataValidation>
    <dataValidation type="list" allowBlank="1" showInputMessage="1" showErrorMessage="1" sqref="D250:D269">
      <formula1>"jours,heures"</formula1>
    </dataValidation>
    <dataValidation type="decimal" operator="greaterThanOrEqual" allowBlank="1" showInputMessage="1" showErrorMessage="1" sqref="C250:C269 C275:C294 E275:G294 E250:G269">
      <formula1>0</formula1>
    </dataValidation>
    <dataValidation type="whole" operator="greaterThan" allowBlank="1" showInputMessage="1" showErrorMessage="1" sqref="E62:E101">
      <formula1>0</formula1>
    </dataValidation>
    <dataValidation type="list" allowBlank="1" showInputMessage="1" showErrorMessage="1" sqref="B17:B56">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 type="list" allowBlank="1" showInputMessage="1" showErrorMessage="1" sqref="B114:B153">
      <formula1>"Frais de restauration,Frais de logement"</formula1>
    </dataValidation>
    <dataValidation type="decimal" operator="greaterThanOrEqual" allowBlank="1" showInputMessage="1" showErrorMessage="1" error="Pour une seule dépense, ne renseigner que le montant HT ou le montant présenté si la TVA est récupérée (totalement ou partiellement)" sqref="F17 D205">
      <formula1>ISBLANK(G17)</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18" r:id="rId2"/>
  <headerFooter alignWithMargins="0">
    <oddFooter>&amp;L&amp;"Calibri,Italique"&amp;8Annexes techniques - Mesure 43&amp;R&amp;"Calibri,Italique"&amp;8V1.2.1 avril 2017</oddFooter>
  </headerFooter>
  <rowBreaks count="1" manualBreakCount="1">
    <brk id="102" min="1" max="6" man="1"/>
  </rowBreaks>
  <legacyDrawing r:id="rId1"/>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V195"/>
  <sheetViews>
    <sheetView showGridLines="0" view="pageBreakPreview" zoomScale="85" zoomScaleNormal="85" zoomScaleSheetLayoutView="85" zoomScalePageLayoutView="10" workbookViewId="0" topLeftCell="A1">
      <selection activeCell="G10" sqref="G10"/>
    </sheetView>
  </sheetViews>
  <sheetFormatPr defaultColWidth="101.421875" defaultRowHeight="15"/>
  <cols>
    <col min="1" max="1" width="7.7109375" style="8" customWidth="1"/>
    <col min="2" max="2" width="65.00390625" style="7" customWidth="1"/>
    <col min="3" max="3" width="29.7109375" style="7" customWidth="1"/>
    <col min="4" max="4" width="26.421875" style="7" customWidth="1"/>
    <col min="5" max="5" width="27.57421875" style="8" customWidth="1"/>
    <col min="6" max="6" width="27.28125" style="8" customWidth="1"/>
    <col min="7" max="7" width="21.00390625" style="8" customWidth="1"/>
    <col min="8" max="8" width="41.28125" style="8" customWidth="1"/>
    <col min="9" max="16384" width="101.421875" style="8" customWidth="1"/>
  </cols>
  <sheetData>
    <row r="1" spans="2:4" ht="30">
      <c r="B1" s="42" t="s">
        <v>98</v>
      </c>
      <c r="C1" s="42"/>
      <c r="D1" s="43"/>
    </row>
    <row r="2" spans="2:4" ht="18">
      <c r="B2" s="10" t="s">
        <v>102</v>
      </c>
      <c r="C2" s="43"/>
      <c r="D2" s="10"/>
    </row>
    <row r="3" spans="2:5" s="38" customFormat="1" ht="18" customHeight="1">
      <c r="B3" s="443" t="str">
        <f>'ANXE-1-DEPENSES PREVI'!B3</f>
        <v>Mesure n°43 - Ports de pêche, sites de débarquement, halles de criée et abris</v>
      </c>
      <c r="C3" s="444"/>
      <c r="D3" s="444"/>
      <c r="E3" s="444"/>
    </row>
    <row r="4" spans="1:256" s="38" customFormat="1" ht="18" customHeight="1">
      <c r="A4" s="422"/>
      <c r="B4" s="422" t="str">
        <f>NOTICE!B4</f>
        <v>version 1.2.1 - avril 2017</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2"/>
      <c r="FV4" s="422"/>
      <c r="FW4" s="422"/>
      <c r="FX4" s="422"/>
      <c r="FY4" s="422"/>
      <c r="FZ4" s="422"/>
      <c r="GA4" s="422"/>
      <c r="GB4" s="422"/>
      <c r="GC4" s="422"/>
      <c r="GD4" s="422"/>
      <c r="GE4" s="422"/>
      <c r="GF4" s="422"/>
      <c r="GG4" s="422"/>
      <c r="GH4" s="422"/>
      <c r="GI4" s="422"/>
      <c r="GJ4" s="422"/>
      <c r="GK4" s="422"/>
      <c r="GL4" s="422"/>
      <c r="GM4" s="422"/>
      <c r="GN4" s="422"/>
      <c r="GO4" s="422"/>
      <c r="GP4" s="422"/>
      <c r="GQ4" s="422"/>
      <c r="GR4" s="422"/>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row>
    <row r="5" spans="2:4" s="24" customFormat="1" ht="36.75" customHeight="1">
      <c r="B5" s="172" t="s">
        <v>217</v>
      </c>
      <c r="C5" s="33"/>
      <c r="D5" s="76"/>
    </row>
    <row r="6" spans="2:4" s="80" customFormat="1" ht="19.5" customHeight="1">
      <c r="B6" s="82"/>
      <c r="D6" s="81"/>
    </row>
    <row r="7" spans="2:6" s="24" customFormat="1" ht="24.75" customHeight="1">
      <c r="B7" s="436" t="s">
        <v>130</v>
      </c>
      <c r="C7" s="436"/>
      <c r="D7" s="436"/>
      <c r="E7" s="436"/>
      <c r="F7" s="23"/>
    </row>
    <row r="8" spans="2:6" s="24" customFormat="1" ht="24.75" customHeight="1">
      <c r="B8" s="124" t="s">
        <v>101</v>
      </c>
      <c r="C8" s="451" t="str">
        <f>IF('ANXE-1-DEPENSES PREVI'!$C$8=0,"Veuillez renseigner cette information à l'annexe 1",'ANXE-1-DEPENSES PREVI'!$C$8)</f>
        <v>Veuillez renseigner cette information à l'annexe 1</v>
      </c>
      <c r="D8" s="452"/>
      <c r="E8" s="453"/>
      <c r="F8" s="23"/>
    </row>
    <row r="9" spans="2:6" s="24" customFormat="1" ht="12" customHeight="1">
      <c r="B9" s="5"/>
      <c r="C9" s="37"/>
      <c r="D9" s="37"/>
      <c r="E9" s="23"/>
      <c r="F9" s="23"/>
    </row>
    <row r="10" spans="2:6" s="67" customFormat="1" ht="24.75" customHeight="1">
      <c r="B10" s="436" t="s">
        <v>84</v>
      </c>
      <c r="C10" s="437"/>
      <c r="D10" s="437"/>
      <c r="E10" s="438"/>
      <c r="F10" s="66"/>
    </row>
    <row r="11" spans="2:6" s="24" customFormat="1" ht="24.75" customHeight="1">
      <c r="B11" s="124" t="s">
        <v>96</v>
      </c>
      <c r="C11" s="454" t="str">
        <f>IF('ANXE-1-DEPENSES PREVI'!$C$11=0,"Veuillez renseigner cette information à l'annexe 1",'ANXE-1-DEPENSES PREVI'!$C$11)</f>
        <v>Veuillez renseigner cette information à l'annexe 1</v>
      </c>
      <c r="D11" s="455"/>
      <c r="E11" s="438"/>
      <c r="F11" s="23"/>
    </row>
    <row r="12" spans="2:4" ht="15" customHeight="1" thickBot="1">
      <c r="B12" s="76"/>
      <c r="C12" s="76"/>
      <c r="D12" s="76"/>
    </row>
    <row r="13" spans="2:5" ht="19.5" customHeight="1" thickBot="1">
      <c r="B13" s="134" t="s">
        <v>131</v>
      </c>
      <c r="C13" s="135"/>
      <c r="D13" s="135"/>
      <c r="E13" s="136"/>
    </row>
    <row r="14" spans="1:4" ht="14.25" customHeight="1">
      <c r="A14" s="21"/>
      <c r="B14" s="133"/>
      <c r="C14" s="8"/>
      <c r="D14" s="26"/>
    </row>
    <row r="15" spans="2:8" s="7" customFormat="1" ht="21" customHeight="1">
      <c r="B15" s="137" t="s">
        <v>111</v>
      </c>
      <c r="C15" s="138">
        <f>ROUNDDOWN('ANXE-1-DEPENSES PREVI'!F350,2)</f>
        <v>0</v>
      </c>
      <c r="D15" s="166"/>
      <c r="E15" s="26"/>
      <c r="F15" s="26"/>
      <c r="G15" s="67"/>
      <c r="H15" s="67"/>
    </row>
    <row r="16" spans="2:8" s="7" customFormat="1" ht="18" customHeight="1">
      <c r="B16" s="144" t="s">
        <v>134</v>
      </c>
      <c r="D16" s="15"/>
      <c r="E16" s="15"/>
      <c r="F16" s="15"/>
      <c r="G16" s="67"/>
      <c r="H16" s="67"/>
    </row>
    <row r="17" spans="2:8" s="7" customFormat="1" ht="10.5" customHeight="1">
      <c r="B17" s="144"/>
      <c r="D17" s="15"/>
      <c r="E17" s="15"/>
      <c r="F17" s="15"/>
      <c r="G17" s="67"/>
      <c r="H17" s="67"/>
    </row>
    <row r="18" spans="2:8" s="7" customFormat="1" ht="18.75" customHeight="1">
      <c r="B18" s="46" t="s">
        <v>87</v>
      </c>
      <c r="C18" s="233">
        <v>0.5</v>
      </c>
      <c r="D18" s="234" t="s">
        <v>194</v>
      </c>
      <c r="E18" s="235"/>
      <c r="F18" s="235"/>
      <c r="G18" s="234"/>
      <c r="H18" s="236"/>
    </row>
    <row r="19" spans="2:7" s="7" customFormat="1" ht="11.25" customHeight="1">
      <c r="B19" s="237"/>
      <c r="F19" s="445" t="s">
        <v>195</v>
      </c>
      <c r="G19" s="446"/>
    </row>
    <row r="20" spans="2:7" s="7" customFormat="1" ht="19.5" customHeight="1">
      <c r="B20" s="237"/>
      <c r="C20" s="233">
        <v>0.8</v>
      </c>
      <c r="D20" s="448" t="s">
        <v>196</v>
      </c>
      <c r="E20" s="449"/>
      <c r="F20" s="447"/>
      <c r="G20" s="446"/>
    </row>
    <row r="21" spans="2:7" s="7" customFormat="1" ht="11.25" customHeight="1">
      <c r="B21" s="237"/>
      <c r="C21" s="239"/>
      <c r="D21" s="234"/>
      <c r="F21" s="447"/>
      <c r="G21" s="446"/>
    </row>
    <row r="22" spans="2:6" s="7" customFormat="1" ht="26.25" customHeight="1">
      <c r="B22" s="237"/>
      <c r="C22" s="240" t="s">
        <v>197</v>
      </c>
      <c r="D22" s="241"/>
      <c r="F22" s="15"/>
    </row>
    <row r="23" spans="2:6" s="7" customFormat="1" ht="18" customHeight="1">
      <c r="B23" s="237"/>
      <c r="C23" s="233">
        <v>0.3</v>
      </c>
      <c r="D23" s="234" t="s">
        <v>198</v>
      </c>
      <c r="E23" s="15"/>
      <c r="F23" s="15"/>
    </row>
    <row r="24" spans="2:6" s="7" customFormat="1" ht="18" customHeight="1">
      <c r="B24" s="237"/>
      <c r="C24" s="233">
        <v>0.6</v>
      </c>
      <c r="D24" s="234" t="s">
        <v>199</v>
      </c>
      <c r="E24" s="15"/>
      <c r="F24" s="15"/>
    </row>
    <row r="25" spans="2:8" s="7" customFormat="1" ht="30" customHeight="1">
      <c r="B25" s="237"/>
      <c r="C25" s="233">
        <v>0.75</v>
      </c>
      <c r="D25" s="442" t="s">
        <v>200</v>
      </c>
      <c r="E25" s="450"/>
      <c r="F25" s="450"/>
      <c r="G25" s="450"/>
      <c r="H25" s="450"/>
    </row>
    <row r="26" spans="2:7" s="7" customFormat="1" ht="18" customHeight="1">
      <c r="B26" s="237"/>
      <c r="C26" s="233">
        <v>0.8</v>
      </c>
      <c r="D26" s="234" t="s">
        <v>201</v>
      </c>
      <c r="E26" s="235"/>
      <c r="F26" s="235"/>
      <c r="G26" s="234"/>
    </row>
    <row r="27" spans="2:4" s="7" customFormat="1" ht="15.75">
      <c r="B27" s="237"/>
      <c r="C27" s="233">
        <v>0.8</v>
      </c>
      <c r="D27" s="238" t="s">
        <v>202</v>
      </c>
    </row>
    <row r="28" spans="2:4" s="7" customFormat="1" ht="15.75">
      <c r="B28" s="237"/>
      <c r="C28" s="243"/>
      <c r="D28" s="234"/>
    </row>
    <row r="29" spans="2:8" s="7" customFormat="1" ht="15.75">
      <c r="B29" s="237"/>
      <c r="C29" s="344">
        <v>0.7</v>
      </c>
      <c r="D29" s="442" t="s">
        <v>260</v>
      </c>
      <c r="E29" s="442"/>
      <c r="F29" s="442"/>
      <c r="G29" s="442"/>
      <c r="H29" s="442"/>
    </row>
    <row r="30" spans="2:7" s="7" customFormat="1" ht="19.5" customHeight="1" hidden="1">
      <c r="B30" s="242">
        <v>1</v>
      </c>
      <c r="C30" s="243"/>
      <c r="D30" s="234"/>
      <c r="E30" s="235"/>
      <c r="F30" s="235"/>
      <c r="G30" s="234"/>
    </row>
    <row r="31" spans="2:7" s="7" customFormat="1" ht="8.25" customHeight="1" thickBot="1">
      <c r="B31" s="237"/>
      <c r="C31" s="244"/>
      <c r="D31" s="234"/>
      <c r="E31" s="235"/>
      <c r="F31" s="235"/>
      <c r="G31" s="234"/>
    </row>
    <row r="32" spans="2:4" s="7" customFormat="1" ht="21" customHeight="1" thickBot="1">
      <c r="B32" s="245"/>
      <c r="C32" s="523" t="str">
        <f>IF(B30=1,"50%",(IF(B30=2,"80%",(IF(B30=3,"30%",(IF(B30=4,"60%",(IF(B30=5,"75%",(IF(B30=6,"80%",(IF(B30=7,"80%",(IF(B30=8,"70%")))))))))))))))</f>
        <v>50%</v>
      </c>
      <c r="D32" s="139"/>
    </row>
    <row r="33" spans="2:4" s="7" customFormat="1" ht="21" customHeight="1">
      <c r="B33" s="245"/>
      <c r="C33" s="524" t="s">
        <v>325</v>
      </c>
      <c r="D33" s="139"/>
    </row>
    <row r="34" spans="2:6" s="7" customFormat="1" ht="12.75" customHeight="1">
      <c r="B34" s="152"/>
      <c r="C34" s="162"/>
      <c r="D34" s="163"/>
      <c r="E34" s="15"/>
      <c r="F34" s="15"/>
    </row>
    <row r="35" spans="2:6" s="7" customFormat="1" ht="21" customHeight="1">
      <c r="B35" s="137" t="s">
        <v>88</v>
      </c>
      <c r="C35" s="140">
        <v>0.75</v>
      </c>
      <c r="E35" s="15"/>
      <c r="F35" s="15"/>
    </row>
    <row r="36" spans="2:6" s="7" customFormat="1" ht="21" customHeight="1">
      <c r="B36" s="137" t="s">
        <v>132</v>
      </c>
      <c r="C36" s="140">
        <v>0.25</v>
      </c>
      <c r="D36" s="68"/>
      <c r="E36" s="16"/>
      <c r="F36" s="15"/>
    </row>
    <row r="37" spans="2:6" s="7" customFormat="1" ht="15">
      <c r="B37" s="141"/>
      <c r="C37" s="142"/>
      <c r="E37" s="15"/>
      <c r="F37" s="15"/>
    </row>
    <row r="38" spans="2:6" s="7" customFormat="1" ht="21" customHeight="1">
      <c r="B38" s="137" t="s">
        <v>97</v>
      </c>
      <c r="C38" s="143">
        <f>ROUNDDOWN(C15*C32,2)</f>
        <v>0</v>
      </c>
      <c r="F38" s="27"/>
    </row>
    <row r="39" spans="2:6" s="7" customFormat="1" ht="21" customHeight="1">
      <c r="B39" s="46" t="s">
        <v>223</v>
      </c>
      <c r="C39" s="303">
        <f>ROUNDDOWN(C38*C35,2)</f>
        <v>0</v>
      </c>
      <c r="E39" s="15"/>
      <c r="F39" s="15"/>
    </row>
    <row r="40" spans="2:6" s="7" customFormat="1" ht="23.25" customHeight="1">
      <c r="B40" s="144" t="s">
        <v>135</v>
      </c>
      <c r="D40" s="15"/>
      <c r="E40" s="15"/>
      <c r="F40" s="15"/>
    </row>
    <row r="41" spans="2:6" s="7" customFormat="1" ht="36" customHeight="1">
      <c r="B41" s="165" t="s">
        <v>157</v>
      </c>
      <c r="C41" s="143">
        <f>ROUNDDOWN(C38-C39-C60,2)</f>
        <v>0</v>
      </c>
      <c r="D41" s="195">
        <f>IF(C41&lt;0,"Ce montant ne peut pas être négatif. Les financement publics obtenus/demandés sont trop élevés.","")</f>
      </c>
      <c r="E41" s="15"/>
      <c r="F41" s="15"/>
    </row>
    <row r="42" spans="2:6" s="7" customFormat="1" ht="21" customHeight="1" thickBot="1">
      <c r="B42" s="164"/>
      <c r="C42" s="146"/>
      <c r="D42" s="15"/>
      <c r="E42" s="15"/>
      <c r="F42" s="15"/>
    </row>
    <row r="43" spans="2:5" s="7" customFormat="1" ht="21" customHeight="1" thickTop="1">
      <c r="B43" s="278" t="s">
        <v>221</v>
      </c>
      <c r="C43" s="304"/>
      <c r="D43" s="15"/>
      <c r="E43" s="401"/>
    </row>
    <row r="44" spans="2:3" ht="20.25" customHeight="1">
      <c r="B44" s="278" t="s">
        <v>222</v>
      </c>
      <c r="C44" s="403"/>
    </row>
    <row r="45" spans="2:3" ht="20.25" customHeight="1" thickBot="1">
      <c r="B45" s="402" t="s">
        <v>319</v>
      </c>
      <c r="C45" s="305"/>
    </row>
    <row r="46" spans="2:5" ht="20.25" customHeight="1" hidden="1" thickTop="1">
      <c r="B46" s="189" t="s">
        <v>153</v>
      </c>
      <c r="C46" s="190">
        <f>ROUND(SUM(C43:C45),2)</f>
        <v>0</v>
      </c>
      <c r="D46" s="8"/>
      <c r="E46" s="145"/>
    </row>
    <row r="47" spans="2:6" s="191" customFormat="1" ht="19.5" customHeight="1" thickTop="1">
      <c r="B47" s="196"/>
      <c r="C47" s="196"/>
      <c r="E47" s="197">
        <f>IF((ROUND(C41,2))=C46,"","Le total doit être égal aux contreparties nationales sollicitées. L'écart entre les contreparties et les participations sollicitées est de "&amp;(ROUND(C41-C46,2)&amp;" €"))</f>
      </c>
      <c r="F47" s="198"/>
    </row>
    <row r="48" spans="2:6" ht="15.75">
      <c r="B48" s="48" t="s">
        <v>235</v>
      </c>
      <c r="C48" s="48"/>
      <c r="D48" s="48"/>
      <c r="E48" s="48"/>
      <c r="F48" s="15"/>
    </row>
    <row r="49" spans="2:5" s="7" customFormat="1" ht="45">
      <c r="B49" s="47" t="s">
        <v>136</v>
      </c>
      <c r="C49" s="47" t="s">
        <v>103</v>
      </c>
      <c r="D49" s="47" t="s">
        <v>158</v>
      </c>
      <c r="E49" s="279" t="s">
        <v>224</v>
      </c>
    </row>
    <row r="50" spans="2:6" ht="25.5">
      <c r="B50" s="259"/>
      <c r="C50" s="260"/>
      <c r="D50" s="258"/>
      <c r="E50" s="271">
        <f aca="true" t="shared" si="0" ref="E50:E59">IF(C50=0,"",C50/($C$60+$C$46))</f>
      </c>
      <c r="F50" s="252" t="s">
        <v>138</v>
      </c>
    </row>
    <row r="51" spans="2:6" ht="28.5">
      <c r="B51" s="259"/>
      <c r="C51" s="260"/>
      <c r="D51" s="258"/>
      <c r="E51" s="271">
        <f t="shared" si="0"/>
      </c>
      <c r="F51" s="252" t="s">
        <v>138</v>
      </c>
    </row>
    <row r="52" spans="2:6" ht="28.5">
      <c r="B52" s="259"/>
      <c r="C52" s="260"/>
      <c r="D52" s="258"/>
      <c r="E52" s="271">
        <f t="shared" si="0"/>
      </c>
      <c r="F52" s="252" t="s">
        <v>138</v>
      </c>
    </row>
    <row r="53" spans="2:6" ht="28.5">
      <c r="B53" s="259"/>
      <c r="C53" s="260"/>
      <c r="D53" s="258"/>
      <c r="E53" s="271">
        <f t="shared" si="0"/>
      </c>
      <c r="F53" s="252" t="s">
        <v>138</v>
      </c>
    </row>
    <row r="54" spans="2:6" ht="28.5">
      <c r="B54" s="259"/>
      <c r="C54" s="260"/>
      <c r="D54" s="258"/>
      <c r="E54" s="271">
        <f t="shared" si="0"/>
      </c>
      <c r="F54" s="252" t="s">
        <v>138</v>
      </c>
    </row>
    <row r="55" spans="2:6" ht="28.5">
      <c r="B55" s="259"/>
      <c r="C55" s="260"/>
      <c r="D55" s="258"/>
      <c r="E55" s="271">
        <f t="shared" si="0"/>
      </c>
      <c r="F55" s="252" t="s">
        <v>138</v>
      </c>
    </row>
    <row r="56" spans="2:6" ht="28.5">
      <c r="B56" s="259"/>
      <c r="C56" s="260"/>
      <c r="D56" s="258"/>
      <c r="E56" s="271">
        <f t="shared" si="0"/>
      </c>
      <c r="F56" s="252" t="s">
        <v>138</v>
      </c>
    </row>
    <row r="57" spans="2:6" ht="28.5">
      <c r="B57" s="259"/>
      <c r="C57" s="260"/>
      <c r="D57" s="258"/>
      <c r="E57" s="271">
        <f t="shared" si="0"/>
      </c>
      <c r="F57" s="252" t="s">
        <v>138</v>
      </c>
    </row>
    <row r="58" spans="2:6" ht="28.5">
      <c r="B58" s="259"/>
      <c r="C58" s="260"/>
      <c r="D58" s="258"/>
      <c r="E58" s="271">
        <f t="shared" si="0"/>
      </c>
      <c r="F58" s="252" t="s">
        <v>138</v>
      </c>
    </row>
    <row r="59" spans="2:6" ht="28.5">
      <c r="B59" s="259"/>
      <c r="C59" s="260"/>
      <c r="D59" s="258"/>
      <c r="E59" s="271">
        <f t="shared" si="0"/>
      </c>
      <c r="F59" s="252" t="s">
        <v>138</v>
      </c>
    </row>
    <row r="60" spans="2:7" ht="20.25" customHeight="1">
      <c r="B60" s="8"/>
      <c r="C60" s="308">
        <f>SUM(C50:C59)</f>
        <v>0</v>
      </c>
      <c r="D60" s="280" t="s">
        <v>237</v>
      </c>
      <c r="E60" s="309">
        <f>IF(C43=0,"",(C43)/(C46+C60))</f>
      </c>
      <c r="F60" s="22"/>
      <c r="G60" s="272"/>
    </row>
    <row r="61" spans="2:7" ht="20.25" customHeight="1">
      <c r="B61" s="8"/>
      <c r="C61" s="121"/>
      <c r="D61" s="280" t="s">
        <v>238</v>
      </c>
      <c r="E61" s="309">
        <f>IF(C44=0,"",(C44)/(C46+C60))</f>
      </c>
      <c r="G61" s="272"/>
    </row>
    <row r="62" spans="2:7" ht="20.25" customHeight="1">
      <c r="B62" s="8"/>
      <c r="C62" s="121"/>
      <c r="D62" s="280" t="s">
        <v>320</v>
      </c>
      <c r="E62" s="309">
        <f>IF(C45=0,"",(C45)/(C46+C60))</f>
      </c>
      <c r="G62" s="272"/>
    </row>
    <row r="63" spans="2:7" ht="20.25" customHeight="1" thickBot="1">
      <c r="B63" s="8"/>
      <c r="C63" s="121"/>
      <c r="D63" s="280"/>
      <c r="G63" s="272"/>
    </row>
    <row r="64" spans="2:5" ht="21" customHeight="1" thickBot="1">
      <c r="B64" s="147" t="s">
        <v>133</v>
      </c>
      <c r="C64" s="148"/>
      <c r="D64" s="148"/>
      <c r="E64" s="149"/>
    </row>
    <row r="65" spans="2:5" ht="32.25" customHeight="1">
      <c r="B65" s="439" t="s">
        <v>218</v>
      </c>
      <c r="C65" s="441"/>
      <c r="D65" s="441"/>
      <c r="E65" s="441"/>
    </row>
    <row r="66" spans="2:6" s="7" customFormat="1" ht="12.75">
      <c r="B66" s="151"/>
      <c r="C66" s="15"/>
      <c r="D66" s="15"/>
      <c r="E66" s="8"/>
      <c r="F66" s="8"/>
    </row>
    <row r="67" spans="2:4" ht="12.75">
      <c r="B67" s="8"/>
      <c r="C67" s="8"/>
      <c r="D67" s="22"/>
    </row>
    <row r="68" spans="2:6" ht="16.5" customHeight="1">
      <c r="B68" s="48" t="s">
        <v>57</v>
      </c>
      <c r="C68" s="8"/>
      <c r="D68" s="22"/>
      <c r="E68" s="22"/>
      <c r="F68" s="22"/>
    </row>
    <row r="69" spans="2:6" ht="24.75" customHeight="1">
      <c r="B69" s="47" t="s">
        <v>105</v>
      </c>
      <c r="C69" s="306"/>
      <c r="D69" s="22"/>
      <c r="E69" s="22"/>
      <c r="F69" s="22"/>
    </row>
    <row r="70" spans="3:6" ht="24.75" customHeight="1">
      <c r="C70" s="8"/>
      <c r="D70" s="22"/>
      <c r="E70" s="22"/>
      <c r="F70" s="22"/>
    </row>
    <row r="71" spans="1:6" ht="15.75">
      <c r="A71" s="22"/>
      <c r="B71" s="48" t="s">
        <v>154</v>
      </c>
      <c r="C71" s="48"/>
      <c r="D71" s="22"/>
      <c r="E71" s="192"/>
      <c r="F71" s="22"/>
    </row>
    <row r="72" spans="2:6" ht="24.75" customHeight="1">
      <c r="B72" s="47" t="s">
        <v>105</v>
      </c>
      <c r="C72" s="307">
        <f>'ANXE-1-DEPENSES PREVI'!F270+'ANXE-1-DEPENSES PREVI'!F295</f>
        <v>0</v>
      </c>
      <c r="D72" s="22"/>
      <c r="E72" s="22"/>
      <c r="F72" s="22"/>
    </row>
    <row r="73" spans="1:4" ht="24.75" customHeight="1" hidden="1">
      <c r="A73" s="22"/>
      <c r="B73" s="47" t="s">
        <v>155</v>
      </c>
      <c r="C73" s="47" t="s">
        <v>156</v>
      </c>
      <c r="D73" s="22"/>
    </row>
    <row r="74" spans="1:4" ht="15" customHeight="1" hidden="1">
      <c r="A74" s="22"/>
      <c r="B74" s="193">
        <f>IF('ANXE-1-DEPENSES PREVI'!B250=0,"",'ANXE-1-DEPENSES PREVI'!B250)</f>
      </c>
      <c r="C74" s="194">
        <f>IF('ANXE-1-DEPENSES PREVI'!F250=0,"",'ANXE-1-DEPENSES PREVI'!F250)</f>
      </c>
      <c r="D74" s="252" t="s">
        <v>138</v>
      </c>
    </row>
    <row r="75" spans="1:4" ht="15" customHeight="1" hidden="1">
      <c r="A75" s="22"/>
      <c r="B75" s="193">
        <f>IF('ANXE-1-DEPENSES PREVI'!B251=0,"",'ANXE-1-DEPENSES PREVI'!B251)</f>
      </c>
      <c r="C75" s="194">
        <f>IF('ANXE-1-DEPENSES PREVI'!F251=0,"",'ANXE-1-DEPENSES PREVI'!F251)</f>
      </c>
      <c r="D75" s="252" t="s">
        <v>138</v>
      </c>
    </row>
    <row r="76" spans="1:4" ht="15" customHeight="1" hidden="1">
      <c r="A76" s="22"/>
      <c r="B76" s="193">
        <f>IF('ANXE-1-DEPENSES PREVI'!B252=0,"",'ANXE-1-DEPENSES PREVI'!B252)</f>
      </c>
      <c r="C76" s="194">
        <f>IF('ANXE-1-DEPENSES PREVI'!F252=0,"",'ANXE-1-DEPENSES PREVI'!F252)</f>
      </c>
      <c r="D76" s="252" t="s">
        <v>138</v>
      </c>
    </row>
    <row r="77" spans="1:4" ht="15" customHeight="1" hidden="1">
      <c r="A77" s="22"/>
      <c r="B77" s="193">
        <f>IF('ANXE-1-DEPENSES PREVI'!B253=0,"",'ANXE-1-DEPENSES PREVI'!B253)</f>
      </c>
      <c r="C77" s="194">
        <f>IF('ANXE-1-DEPENSES PREVI'!F253=0,"",'ANXE-1-DEPENSES PREVI'!F253)</f>
      </c>
      <c r="D77" s="252" t="s">
        <v>138</v>
      </c>
    </row>
    <row r="78" spans="1:4" ht="15" customHeight="1" hidden="1">
      <c r="A78" s="22"/>
      <c r="B78" s="193">
        <f>IF('ANXE-1-DEPENSES PREVI'!B254=0,"",'ANXE-1-DEPENSES PREVI'!B254)</f>
      </c>
      <c r="C78" s="194">
        <f>IF('ANXE-1-DEPENSES PREVI'!F254=0,"",'ANXE-1-DEPENSES PREVI'!F254)</f>
      </c>
      <c r="D78" s="252" t="s">
        <v>138</v>
      </c>
    </row>
    <row r="79" spans="1:4" ht="15" customHeight="1" hidden="1">
      <c r="A79" s="22"/>
      <c r="B79" s="193">
        <f>IF('ANXE-1-DEPENSES PREVI'!B255=0,"",'ANXE-1-DEPENSES PREVI'!B255)</f>
      </c>
      <c r="C79" s="194">
        <f>IF('ANXE-1-DEPENSES PREVI'!F255=0,"",'ANXE-1-DEPENSES PREVI'!F255)</f>
      </c>
      <c r="D79" s="252" t="s">
        <v>138</v>
      </c>
    </row>
    <row r="80" spans="1:4" ht="15" customHeight="1" hidden="1">
      <c r="A80" s="22"/>
      <c r="B80" s="193">
        <f>IF('ANXE-1-DEPENSES PREVI'!B256=0,"",'ANXE-1-DEPENSES PREVI'!B256)</f>
      </c>
      <c r="C80" s="194">
        <f>IF('ANXE-1-DEPENSES PREVI'!F256=0,"",'ANXE-1-DEPENSES PREVI'!F256)</f>
      </c>
      <c r="D80" s="252" t="s">
        <v>138</v>
      </c>
    </row>
    <row r="81" spans="1:4" ht="15" customHeight="1" hidden="1">
      <c r="A81" s="22"/>
      <c r="B81" s="193">
        <f>IF('ANXE-1-DEPENSES PREVI'!B257=0,"",'ANXE-1-DEPENSES PREVI'!B257)</f>
      </c>
      <c r="C81" s="194">
        <f>IF('ANXE-1-DEPENSES PREVI'!F257=0,"",'ANXE-1-DEPENSES PREVI'!F257)</f>
      </c>
      <c r="D81" s="252" t="s">
        <v>138</v>
      </c>
    </row>
    <row r="82" spans="1:4" ht="15" customHeight="1" hidden="1">
      <c r="A82" s="22"/>
      <c r="B82" s="193">
        <f>IF('ANXE-1-DEPENSES PREVI'!B258=0,"",'ANXE-1-DEPENSES PREVI'!B258)</f>
      </c>
      <c r="C82" s="194">
        <f>IF('ANXE-1-DEPENSES PREVI'!F258=0,"",'ANXE-1-DEPENSES PREVI'!F258)</f>
      </c>
      <c r="D82" s="252" t="s">
        <v>138</v>
      </c>
    </row>
    <row r="83" spans="1:4" ht="15" customHeight="1" hidden="1">
      <c r="A83" s="22"/>
      <c r="B83" s="193">
        <f>IF('ANXE-1-DEPENSES PREVI'!B259=0,"",'ANXE-1-DEPENSES PREVI'!B259)</f>
      </c>
      <c r="C83" s="194">
        <f>IF('ANXE-1-DEPENSES PREVI'!F259=0,"",'ANXE-1-DEPENSES PREVI'!F259)</f>
      </c>
      <c r="D83" s="252" t="s">
        <v>138</v>
      </c>
    </row>
    <row r="84" spans="1:4" ht="15" customHeight="1" hidden="1">
      <c r="A84" s="22"/>
      <c r="B84" s="193">
        <f>IF('ANXE-1-DEPENSES PREVI'!B260=0,"",'ANXE-1-DEPENSES PREVI'!B260)</f>
      </c>
      <c r="C84" s="194">
        <f>IF('ANXE-1-DEPENSES PREVI'!F260=0,"",'ANXE-1-DEPENSES PREVI'!F260)</f>
      </c>
      <c r="D84" s="252" t="s">
        <v>138</v>
      </c>
    </row>
    <row r="85" spans="1:4" ht="15" customHeight="1" hidden="1">
      <c r="A85" s="22"/>
      <c r="B85" s="193">
        <f>IF('ANXE-1-DEPENSES PREVI'!B261=0,"",'ANXE-1-DEPENSES PREVI'!B261)</f>
      </c>
      <c r="C85" s="194">
        <f>IF('ANXE-1-DEPENSES PREVI'!F261=0,"",'ANXE-1-DEPENSES PREVI'!F261)</f>
      </c>
      <c r="D85" s="252" t="s">
        <v>138</v>
      </c>
    </row>
    <row r="86" spans="1:4" ht="15" customHeight="1" hidden="1">
      <c r="A86" s="22"/>
      <c r="B86" s="193">
        <f>IF('ANXE-1-DEPENSES PREVI'!B262=0,"",'ANXE-1-DEPENSES PREVI'!B262)</f>
      </c>
      <c r="C86" s="194">
        <f>IF('ANXE-1-DEPENSES PREVI'!F262=0,"",'ANXE-1-DEPENSES PREVI'!F262)</f>
      </c>
      <c r="D86" s="252" t="s">
        <v>138</v>
      </c>
    </row>
    <row r="87" spans="1:4" ht="15" customHeight="1" hidden="1">
      <c r="A87" s="22"/>
      <c r="B87" s="193">
        <f>IF('ANXE-1-DEPENSES PREVI'!B263=0,"",'ANXE-1-DEPENSES PREVI'!B263)</f>
      </c>
      <c r="C87" s="194">
        <f>IF('ANXE-1-DEPENSES PREVI'!F263=0,"",'ANXE-1-DEPENSES PREVI'!F263)</f>
      </c>
      <c r="D87" s="252" t="s">
        <v>138</v>
      </c>
    </row>
    <row r="88" spans="1:4" ht="15" customHeight="1" hidden="1">
      <c r="A88" s="22"/>
      <c r="B88" s="193">
        <f>IF('ANXE-1-DEPENSES PREVI'!B264=0,"",'ANXE-1-DEPENSES PREVI'!B264)</f>
      </c>
      <c r="C88" s="194">
        <f>IF('ANXE-1-DEPENSES PREVI'!F264=0,"",'ANXE-1-DEPENSES PREVI'!F264)</f>
      </c>
      <c r="D88" s="252" t="s">
        <v>138</v>
      </c>
    </row>
    <row r="89" spans="1:4" ht="15" customHeight="1" hidden="1">
      <c r="A89" s="22"/>
      <c r="B89" s="193">
        <f>IF('ANXE-1-DEPENSES PREVI'!B265=0,"",'ANXE-1-DEPENSES PREVI'!B265)</f>
      </c>
      <c r="C89" s="194">
        <f>IF('ANXE-1-DEPENSES PREVI'!F265=0,"",'ANXE-1-DEPENSES PREVI'!F265)</f>
      </c>
      <c r="D89" s="252" t="s">
        <v>138</v>
      </c>
    </row>
    <row r="90" spans="1:4" ht="15" customHeight="1" hidden="1">
      <c r="A90" s="22"/>
      <c r="B90" s="193">
        <f>IF('ANXE-1-DEPENSES PREVI'!B266=0,"",'ANXE-1-DEPENSES PREVI'!B266)</f>
      </c>
      <c r="C90" s="194">
        <f>IF('ANXE-1-DEPENSES PREVI'!F266=0,"",'ANXE-1-DEPENSES PREVI'!F266)</f>
      </c>
      <c r="D90" s="252" t="s">
        <v>138</v>
      </c>
    </row>
    <row r="91" spans="1:4" ht="15" customHeight="1" hidden="1">
      <c r="A91" s="22"/>
      <c r="B91" s="193">
        <f>IF('ANXE-1-DEPENSES PREVI'!B267=0,"",'ANXE-1-DEPENSES PREVI'!B267)</f>
      </c>
      <c r="C91" s="194">
        <f>IF('ANXE-1-DEPENSES PREVI'!F267=0,"",'ANXE-1-DEPENSES PREVI'!F267)</f>
      </c>
      <c r="D91" s="252" t="s">
        <v>138</v>
      </c>
    </row>
    <row r="92" spans="1:4" ht="15" customHeight="1" hidden="1">
      <c r="A92" s="22"/>
      <c r="B92" s="193">
        <f>IF('ANXE-1-DEPENSES PREVI'!B268=0,"",'ANXE-1-DEPENSES PREVI'!B268)</f>
      </c>
      <c r="C92" s="194">
        <f>IF('ANXE-1-DEPENSES PREVI'!F268=0,"",'ANXE-1-DEPENSES PREVI'!F268)</f>
      </c>
      <c r="D92" s="252" t="s">
        <v>138</v>
      </c>
    </row>
    <row r="93" spans="1:4" ht="15" customHeight="1" hidden="1" thickBot="1">
      <c r="A93" s="22"/>
      <c r="B93" s="193">
        <f>IF('ANXE-1-DEPENSES PREVI'!B269=0,"",'ANXE-1-DEPENSES PREVI'!B269)</f>
      </c>
      <c r="C93" s="194">
        <f>IF('ANXE-1-DEPENSES PREVI'!F269=0,"",'ANXE-1-DEPENSES PREVI'!F269)</f>
      </c>
      <c r="D93" s="252" t="s">
        <v>138</v>
      </c>
    </row>
    <row r="94" spans="1:4" ht="15" customHeight="1" hidden="1" thickTop="1">
      <c r="A94" s="22"/>
      <c r="B94" s="212">
        <f>IF('ANXE-1-DEPENSES PREVI'!B275=0,"",'ANXE-1-DEPENSES PREVI'!B275)</f>
      </c>
      <c r="C94" s="211">
        <f>IF('ANXE-1-DEPENSES PREVI'!F275=0,"",'ANXE-1-DEPENSES PREVI'!F275)</f>
      </c>
      <c r="D94" s="252" t="s">
        <v>138</v>
      </c>
    </row>
    <row r="95" spans="1:4" ht="15" customHeight="1" hidden="1">
      <c r="A95" s="22"/>
      <c r="B95" s="193">
        <f>IF('ANXE-1-DEPENSES PREVI'!B276=0,"",'ANXE-1-DEPENSES PREVI'!B276)</f>
      </c>
      <c r="C95" s="194">
        <f>IF('ANXE-1-DEPENSES PREVI'!F276=0,"",'ANXE-1-DEPENSES PREVI'!F276)</f>
      </c>
      <c r="D95" s="252" t="s">
        <v>138</v>
      </c>
    </row>
    <row r="96" spans="1:4" ht="15" customHeight="1" hidden="1">
      <c r="A96" s="22"/>
      <c r="B96" s="193">
        <f>IF('ANXE-1-DEPENSES PREVI'!B277=0,"",'ANXE-1-DEPENSES PREVI'!B277)</f>
      </c>
      <c r="C96" s="194">
        <f>IF('ANXE-1-DEPENSES PREVI'!F277=0,"",'ANXE-1-DEPENSES PREVI'!F277)</f>
      </c>
      <c r="D96" s="252" t="s">
        <v>138</v>
      </c>
    </row>
    <row r="97" spans="1:4" ht="15" customHeight="1" hidden="1">
      <c r="A97" s="22"/>
      <c r="B97" s="193">
        <f>IF('ANXE-1-DEPENSES PREVI'!B278=0,"",'ANXE-1-DEPENSES PREVI'!B278)</f>
      </c>
      <c r="C97" s="194">
        <f>IF('ANXE-1-DEPENSES PREVI'!F278=0,"",'ANXE-1-DEPENSES PREVI'!F278)</f>
      </c>
      <c r="D97" s="252" t="s">
        <v>138</v>
      </c>
    </row>
    <row r="98" spans="1:4" ht="15" customHeight="1" hidden="1">
      <c r="A98" s="22"/>
      <c r="B98" s="193">
        <f>IF('ANXE-1-DEPENSES PREVI'!B279=0,"",'ANXE-1-DEPENSES PREVI'!B279)</f>
      </c>
      <c r="C98" s="194">
        <f>IF('ANXE-1-DEPENSES PREVI'!F279=0,"",'ANXE-1-DEPENSES PREVI'!F279)</f>
      </c>
      <c r="D98" s="252" t="s">
        <v>138</v>
      </c>
    </row>
    <row r="99" spans="1:4" ht="15" customHeight="1" hidden="1">
      <c r="A99" s="22"/>
      <c r="B99" s="193">
        <f>IF('ANXE-1-DEPENSES PREVI'!B280=0,"",'ANXE-1-DEPENSES PREVI'!B280)</f>
      </c>
      <c r="C99" s="194">
        <f>IF('ANXE-1-DEPENSES PREVI'!F280=0,"",'ANXE-1-DEPENSES PREVI'!F280)</f>
      </c>
      <c r="D99" s="252" t="s">
        <v>138</v>
      </c>
    </row>
    <row r="100" spans="1:4" ht="15" customHeight="1" hidden="1">
      <c r="A100" s="22"/>
      <c r="B100" s="193">
        <f>IF('ANXE-1-DEPENSES PREVI'!B281=0,"",'ANXE-1-DEPENSES PREVI'!B281)</f>
      </c>
      <c r="C100" s="194">
        <f>IF('ANXE-1-DEPENSES PREVI'!F281=0,"",'ANXE-1-DEPENSES PREVI'!F281)</f>
      </c>
      <c r="D100" s="252" t="s">
        <v>138</v>
      </c>
    </row>
    <row r="101" spans="1:4" ht="15" customHeight="1" hidden="1">
      <c r="A101" s="22"/>
      <c r="B101" s="193">
        <f>IF('ANXE-1-DEPENSES PREVI'!B282=0,"",'ANXE-1-DEPENSES PREVI'!B282)</f>
      </c>
      <c r="C101" s="194">
        <f>IF('ANXE-1-DEPENSES PREVI'!F282=0,"",'ANXE-1-DEPENSES PREVI'!F282)</f>
      </c>
      <c r="D101" s="252" t="s">
        <v>138</v>
      </c>
    </row>
    <row r="102" spans="1:4" ht="15" customHeight="1" hidden="1">
      <c r="A102" s="22"/>
      <c r="B102" s="193">
        <f>IF('ANXE-1-DEPENSES PREVI'!B283=0,"",'ANXE-1-DEPENSES PREVI'!B283)</f>
      </c>
      <c r="C102" s="194">
        <f>IF('ANXE-1-DEPENSES PREVI'!F283=0,"",'ANXE-1-DEPENSES PREVI'!F283)</f>
      </c>
      <c r="D102" s="252" t="s">
        <v>138</v>
      </c>
    </row>
    <row r="103" spans="1:4" ht="15" customHeight="1" hidden="1">
      <c r="A103" s="22"/>
      <c r="B103" s="193">
        <f>IF('ANXE-1-DEPENSES PREVI'!B284=0,"",'ANXE-1-DEPENSES PREVI'!B284)</f>
      </c>
      <c r="C103" s="194">
        <f>IF('ANXE-1-DEPENSES PREVI'!F284=0,"",'ANXE-1-DEPENSES PREVI'!F284)</f>
      </c>
      <c r="D103" s="252" t="s">
        <v>138</v>
      </c>
    </row>
    <row r="104" spans="1:4" ht="15" customHeight="1" hidden="1">
      <c r="A104" s="22"/>
      <c r="B104" s="193">
        <f>IF('ANXE-1-DEPENSES PREVI'!B285=0,"",'ANXE-1-DEPENSES PREVI'!B285)</f>
      </c>
      <c r="C104" s="194">
        <f>IF('ANXE-1-DEPENSES PREVI'!F285=0,"",'ANXE-1-DEPENSES PREVI'!F285)</f>
      </c>
      <c r="D104" s="252" t="s">
        <v>138</v>
      </c>
    </row>
    <row r="105" spans="1:4" ht="15" customHeight="1" hidden="1">
      <c r="A105" s="22"/>
      <c r="B105" s="193">
        <f>IF('ANXE-1-DEPENSES PREVI'!B286=0,"",'ANXE-1-DEPENSES PREVI'!B286)</f>
      </c>
      <c r="C105" s="194">
        <f>IF('ANXE-1-DEPENSES PREVI'!F286=0,"",'ANXE-1-DEPENSES PREVI'!F286)</f>
      </c>
      <c r="D105" s="252" t="s">
        <v>138</v>
      </c>
    </row>
    <row r="106" spans="1:4" ht="15" customHeight="1" hidden="1">
      <c r="A106" s="22"/>
      <c r="B106" s="193">
        <f>IF('ANXE-1-DEPENSES PREVI'!B287=0,"",'ANXE-1-DEPENSES PREVI'!B287)</f>
      </c>
      <c r="C106" s="194">
        <f>IF('ANXE-1-DEPENSES PREVI'!F287=0,"",'ANXE-1-DEPENSES PREVI'!F287)</f>
      </c>
      <c r="D106" s="252" t="s">
        <v>138</v>
      </c>
    </row>
    <row r="107" spans="1:4" ht="15" customHeight="1" hidden="1">
      <c r="A107" s="22"/>
      <c r="B107" s="193">
        <f>IF('ANXE-1-DEPENSES PREVI'!B288=0,"",'ANXE-1-DEPENSES PREVI'!B288)</f>
      </c>
      <c r="C107" s="194">
        <f>IF('ANXE-1-DEPENSES PREVI'!F288=0,"",'ANXE-1-DEPENSES PREVI'!F288)</f>
      </c>
      <c r="D107" s="252" t="s">
        <v>138</v>
      </c>
    </row>
    <row r="108" spans="1:4" ht="15" customHeight="1" hidden="1">
      <c r="A108" s="22"/>
      <c r="B108" s="193">
        <f>IF('ANXE-1-DEPENSES PREVI'!B289=0,"",'ANXE-1-DEPENSES PREVI'!B289)</f>
      </c>
      <c r="C108" s="194">
        <f>IF('ANXE-1-DEPENSES PREVI'!F289=0,"",'ANXE-1-DEPENSES PREVI'!F289)</f>
      </c>
      <c r="D108" s="252" t="s">
        <v>138</v>
      </c>
    </row>
    <row r="109" spans="1:4" ht="15" customHeight="1" hidden="1">
      <c r="A109" s="22"/>
      <c r="B109" s="193">
        <f>IF('ANXE-1-DEPENSES PREVI'!B290=0,"",'ANXE-1-DEPENSES PREVI'!B290)</f>
      </c>
      <c r="C109" s="194">
        <f>IF('ANXE-1-DEPENSES PREVI'!F290=0,"",'ANXE-1-DEPENSES PREVI'!F290)</f>
      </c>
      <c r="D109" s="252" t="s">
        <v>138</v>
      </c>
    </row>
    <row r="110" spans="1:4" ht="15" customHeight="1" hidden="1">
      <c r="A110" s="22"/>
      <c r="B110" s="193">
        <f>IF('ANXE-1-DEPENSES PREVI'!B291=0,"",'ANXE-1-DEPENSES PREVI'!B291)</f>
      </c>
      <c r="C110" s="194">
        <f>IF('ANXE-1-DEPENSES PREVI'!F291=0,"",'ANXE-1-DEPENSES PREVI'!F291)</f>
      </c>
      <c r="D110" s="252" t="s">
        <v>138</v>
      </c>
    </row>
    <row r="111" spans="1:4" ht="15" customHeight="1" hidden="1">
      <c r="A111" s="22"/>
      <c r="B111" s="193">
        <f>IF('ANXE-1-DEPENSES PREVI'!B292=0,"",'ANXE-1-DEPENSES PREVI'!B292)</f>
      </c>
      <c r="C111" s="194">
        <f>IF('ANXE-1-DEPENSES PREVI'!F292=0,"",'ANXE-1-DEPENSES PREVI'!F292)</f>
      </c>
      <c r="D111" s="252" t="s">
        <v>138</v>
      </c>
    </row>
    <row r="112" spans="1:4" ht="15" customHeight="1" hidden="1">
      <c r="A112" s="22"/>
      <c r="B112" s="193">
        <f>IF('ANXE-1-DEPENSES PREVI'!B293=0,"",'ANXE-1-DEPENSES PREVI'!B293)</f>
      </c>
      <c r="C112" s="194">
        <f>IF('ANXE-1-DEPENSES PREVI'!F293=0,"",'ANXE-1-DEPENSES PREVI'!F293)</f>
      </c>
      <c r="D112" s="252"/>
    </row>
    <row r="113" spans="1:4" ht="15" customHeight="1" hidden="1">
      <c r="A113" s="22"/>
      <c r="B113" s="193">
        <f>IF('ANXE-1-DEPENSES PREVI'!B294=0,"",'ANXE-1-DEPENSES PREVI'!B294)</f>
      </c>
      <c r="C113" s="194">
        <f>IF('ANXE-1-DEPENSES PREVI'!F294=0,"",'ANXE-1-DEPENSES PREVI'!F294)</f>
      </c>
      <c r="D113" s="252" t="s">
        <v>138</v>
      </c>
    </row>
    <row r="114" spans="1:4" ht="24.75" customHeight="1" hidden="1">
      <c r="A114" s="22"/>
      <c r="B114" s="8"/>
      <c r="C114" s="150">
        <f>SUM(C74:C113)</f>
        <v>0</v>
      </c>
      <c r="D114" s="22"/>
    </row>
    <row r="115" spans="1:4" ht="24.75" customHeight="1">
      <c r="A115" s="22"/>
      <c r="B115" s="8"/>
      <c r="C115" s="121"/>
      <c r="D115" s="22"/>
    </row>
    <row r="116" spans="2:6" ht="15.75">
      <c r="B116" s="48" t="s">
        <v>236</v>
      </c>
      <c r="C116" s="48"/>
      <c r="D116" s="310"/>
      <c r="E116" s="15"/>
      <c r="F116" s="15"/>
    </row>
    <row r="117" spans="2:6" s="28" customFormat="1" ht="33.75" customHeight="1">
      <c r="B117" s="47" t="s">
        <v>52</v>
      </c>
      <c r="C117" s="47" t="s">
        <v>56</v>
      </c>
      <c r="D117" s="277"/>
      <c r="E117" s="277"/>
      <c r="F117" s="22"/>
    </row>
    <row r="118" spans="2:6" ht="25.5">
      <c r="B118" s="259"/>
      <c r="C118" s="188"/>
      <c r="D118" s="252" t="s">
        <v>138</v>
      </c>
      <c r="E118" s="277"/>
      <c r="F118" s="277"/>
    </row>
    <row r="119" spans="2:6" ht="25.5">
      <c r="B119" s="259"/>
      <c r="C119" s="188"/>
      <c r="D119" s="252" t="s">
        <v>138</v>
      </c>
      <c r="E119" s="22"/>
      <c r="F119" s="22"/>
    </row>
    <row r="120" spans="2:6" ht="25.5">
      <c r="B120" s="259"/>
      <c r="C120" s="188"/>
      <c r="D120" s="252" t="s">
        <v>138</v>
      </c>
      <c r="E120" s="277"/>
      <c r="F120" s="277"/>
    </row>
    <row r="121" spans="2:6" ht="25.5">
      <c r="B121" s="259"/>
      <c r="C121" s="188"/>
      <c r="D121" s="252" t="s">
        <v>138</v>
      </c>
      <c r="E121" s="22"/>
      <c r="F121" s="22"/>
    </row>
    <row r="122" spans="2:6" ht="25.5">
      <c r="B122" s="259"/>
      <c r="C122" s="188"/>
      <c r="D122" s="252" t="s">
        <v>138</v>
      </c>
      <c r="E122" s="22"/>
      <c r="F122" s="22"/>
    </row>
    <row r="123" spans="2:6" ht="25.5">
      <c r="B123" s="259"/>
      <c r="C123" s="188"/>
      <c r="D123" s="252" t="s">
        <v>138</v>
      </c>
      <c r="E123" s="22"/>
      <c r="F123" s="22"/>
    </row>
    <row r="124" spans="2:6" ht="25.5">
      <c r="B124" s="259"/>
      <c r="C124" s="188"/>
      <c r="D124" s="252" t="s">
        <v>138</v>
      </c>
      <c r="E124" s="277"/>
      <c r="F124" s="277"/>
    </row>
    <row r="125" spans="2:6" ht="25.5">
      <c r="B125" s="259"/>
      <c r="C125" s="188"/>
      <c r="D125" s="252" t="s">
        <v>138</v>
      </c>
      <c r="E125" s="22"/>
      <c r="F125" s="22"/>
    </row>
    <row r="126" spans="2:6" ht="25.5">
      <c r="B126" s="259"/>
      <c r="C126" s="188"/>
      <c r="D126" s="252" t="s">
        <v>138</v>
      </c>
      <c r="E126" s="22"/>
      <c r="F126" s="22"/>
    </row>
    <row r="127" spans="2:6" ht="25.5">
      <c r="B127" s="259"/>
      <c r="C127" s="188"/>
      <c r="D127" s="252" t="s">
        <v>138</v>
      </c>
      <c r="E127" s="22"/>
      <c r="F127" s="22"/>
    </row>
    <row r="128" spans="2:6" ht="24.75" customHeight="1">
      <c r="B128" s="273" t="s">
        <v>219</v>
      </c>
      <c r="C128" s="274">
        <f>SUM(C118:C127)</f>
        <v>0</v>
      </c>
      <c r="D128" s="22"/>
      <c r="E128" s="22"/>
      <c r="F128" s="22"/>
    </row>
    <row r="129" spans="2:6" ht="24.75" customHeight="1">
      <c r="B129" s="275" t="s">
        <v>220</v>
      </c>
      <c r="C129" s="276">
        <f>IF(C144&gt;C143,C128,C144-C69-C72)</f>
        <v>0</v>
      </c>
      <c r="D129" s="22"/>
      <c r="E129" s="22"/>
      <c r="F129" s="22"/>
    </row>
    <row r="130" spans="2:6" ht="24.75" customHeight="1">
      <c r="B130" s="301"/>
      <c r="C130" s="302"/>
      <c r="D130" s="22"/>
      <c r="E130" s="22"/>
      <c r="F130" s="22"/>
    </row>
    <row r="131" spans="2:4" ht="59.25" customHeight="1" thickBot="1">
      <c r="B131" s="281"/>
      <c r="C131" s="282">
        <f>IF(C144&gt;C143,"Attention : le total des financements privés est insuffisant de "&amp;C144-C143&amp;" €","")</f>
      </c>
      <c r="D131" s="283"/>
    </row>
    <row r="132" spans="2:5" ht="25.5" customHeight="1">
      <c r="B132" s="284" t="s">
        <v>225</v>
      </c>
      <c r="C132" s="285"/>
      <c r="D132" s="285"/>
      <c r="E132" s="285"/>
    </row>
    <row r="133" spans="2:4" ht="16.5" customHeight="1" thickBot="1">
      <c r="B133" s="48"/>
      <c r="C133" s="8"/>
      <c r="D133" s="8"/>
    </row>
    <row r="134" spans="2:4" ht="24.75" customHeight="1">
      <c r="B134" s="286" t="s">
        <v>226</v>
      </c>
      <c r="C134" s="287">
        <f>ROUNDDOWN(C69+C72+C129,2)</f>
        <v>0</v>
      </c>
      <c r="D134" s="8"/>
    </row>
    <row r="135" spans="2:4" ht="18" customHeight="1">
      <c r="B135" s="288" t="s">
        <v>227</v>
      </c>
      <c r="C135" s="289">
        <f>C69</f>
        <v>0</v>
      </c>
      <c r="D135" s="8"/>
    </row>
    <row r="136" spans="2:4" ht="18" customHeight="1">
      <c r="B136" s="293" t="s">
        <v>234</v>
      </c>
      <c r="C136" s="289">
        <f>C72</f>
        <v>0</v>
      </c>
      <c r="D136" s="8"/>
    </row>
    <row r="137" spans="2:4" ht="18" customHeight="1">
      <c r="B137" s="290" t="s">
        <v>228</v>
      </c>
      <c r="C137" s="289">
        <f>C129</f>
        <v>0</v>
      </c>
      <c r="D137" s="8"/>
    </row>
    <row r="138" spans="2:4" ht="24.75" customHeight="1">
      <c r="B138" s="291" t="s">
        <v>89</v>
      </c>
      <c r="C138" s="292">
        <f>SUM(C39+C46+C60)</f>
        <v>0</v>
      </c>
      <c r="D138" s="8"/>
    </row>
    <row r="139" spans="2:4" ht="18" customHeight="1">
      <c r="B139" s="288" t="s">
        <v>229</v>
      </c>
      <c r="C139" s="289">
        <f>C43</f>
        <v>0</v>
      </c>
      <c r="D139" s="8"/>
    </row>
    <row r="140" spans="2:4" ht="18" customHeight="1">
      <c r="B140" s="293" t="s">
        <v>230</v>
      </c>
      <c r="C140" s="289">
        <f>C44</f>
        <v>0</v>
      </c>
      <c r="D140" s="8"/>
    </row>
    <row r="141" spans="1:4" ht="18" customHeight="1">
      <c r="A141" s="8" t="s">
        <v>58</v>
      </c>
      <c r="B141" s="293" t="s">
        <v>231</v>
      </c>
      <c r="C141" s="289">
        <f>C60+C45</f>
        <v>0</v>
      </c>
      <c r="D141" s="8"/>
    </row>
    <row r="142" spans="2:4" ht="18" customHeight="1">
      <c r="B142" s="294" t="s">
        <v>232</v>
      </c>
      <c r="C142" s="289">
        <f>C39</f>
        <v>0</v>
      </c>
      <c r="D142" s="8"/>
    </row>
    <row r="143" spans="2:3" ht="24.75" customHeight="1" hidden="1">
      <c r="B143" s="295" t="s">
        <v>126</v>
      </c>
      <c r="C143" s="296">
        <f>ROUNDDOWN(C69+C72+C128,2)</f>
        <v>0</v>
      </c>
    </row>
    <row r="144" spans="2:6" s="7" customFormat="1" ht="24.75" customHeight="1" hidden="1">
      <c r="B144" s="297" t="s">
        <v>129</v>
      </c>
      <c r="C144" s="298">
        <f>ROUNDDOWN(C15-C38,2)</f>
        <v>0</v>
      </c>
      <c r="E144" s="15"/>
      <c r="F144" s="15"/>
    </row>
    <row r="145" spans="2:4" ht="24.75" customHeight="1" thickBot="1">
      <c r="B145" s="299" t="s">
        <v>90</v>
      </c>
      <c r="C145" s="300">
        <f>ROUNDDOWN(SUM(C134,C138),2)</f>
        <v>0</v>
      </c>
      <c r="D145" s="8"/>
    </row>
    <row r="146" ht="25.5" customHeight="1" thickBot="1"/>
    <row r="147" spans="2:6" ht="30.75" customHeight="1">
      <c r="B147" s="439" t="s">
        <v>233</v>
      </c>
      <c r="C147" s="440"/>
      <c r="D147" s="440"/>
      <c r="E147" s="440"/>
      <c r="F147" s="7"/>
    </row>
    <row r="148" spans="5:6" ht="12.75">
      <c r="E148" s="7"/>
      <c r="F148" s="7"/>
    </row>
    <row r="155" ht="18.75" customHeight="1"/>
    <row r="166" spans="2:4" ht="9.75" customHeight="1">
      <c r="B166" s="8"/>
      <c r="C166" s="8"/>
      <c r="D166" s="8"/>
    </row>
    <row r="176" spans="2:4" ht="15" customHeight="1">
      <c r="B176" s="8"/>
      <c r="C176" s="8"/>
      <c r="D176" s="8"/>
    </row>
    <row r="177" spans="2:4" ht="24.75" customHeight="1">
      <c r="B177" s="8"/>
      <c r="C177" s="8"/>
      <c r="D177" s="8"/>
    </row>
    <row r="186" spans="2:4" ht="15.75" customHeight="1">
      <c r="B186" s="8"/>
      <c r="C186" s="8"/>
      <c r="D186" s="8"/>
    </row>
    <row r="187" spans="2:4" ht="30.75" customHeight="1">
      <c r="B187" s="8"/>
      <c r="C187" s="8"/>
      <c r="D187" s="8"/>
    </row>
    <row r="195" spans="2:4" ht="29.25" customHeight="1">
      <c r="B195" s="8"/>
      <c r="C195" s="8"/>
      <c r="D195" s="8"/>
    </row>
  </sheetData>
  <sheetProtection password="C47B" sheet="1"/>
  <mergeCells count="11">
    <mergeCell ref="B3:E3"/>
    <mergeCell ref="F19:G21"/>
    <mergeCell ref="D20:E20"/>
    <mergeCell ref="D25:H25"/>
    <mergeCell ref="C8:E8"/>
    <mergeCell ref="C11:E11"/>
    <mergeCell ref="B7:E7"/>
    <mergeCell ref="B10:E10"/>
    <mergeCell ref="B147:E147"/>
    <mergeCell ref="B65:E65"/>
    <mergeCell ref="D29:H29"/>
  </mergeCells>
  <conditionalFormatting sqref="C143">
    <cfRule type="cellIs" priority="1" dxfId="3" operator="equal" stopIfTrue="1">
      <formula>$C$74</formula>
    </cfRule>
  </conditionalFormatting>
  <conditionalFormatting sqref="C145">
    <cfRule type="cellIs" priority="2" dxfId="3" operator="equal" stopIfTrue="1">
      <formula>$C$15</formula>
    </cfRule>
  </conditionalFormatting>
  <conditionalFormatting sqref="C43:C45">
    <cfRule type="expression" priority="5" dxfId="9" stopIfTrue="1">
      <formula>$C$46=$C$41</formula>
    </cfRule>
  </conditionalFormatting>
  <conditionalFormatting sqref="C134">
    <cfRule type="cellIs" priority="4" dxfId="3" operator="equal" stopIfTrue="1">
      <formula>C144</formula>
    </cfRule>
  </conditionalFormatting>
  <dataValidations count="6">
    <dataValidation type="decimal" allowBlank="1" showInputMessage="1" showErrorMessage="1" sqref="C118:C127">
      <formula1>0</formula1>
      <formula2>10000000</formula2>
    </dataValidation>
    <dataValidation type="decimal" operator="greaterThan" allowBlank="1" showInputMessage="1" showErrorMessage="1" sqref="C50:C59">
      <formula1>0</formula1>
    </dataValidation>
    <dataValidation operator="greaterThan" allowBlank="1" showInputMessage="1" showErrorMessage="1" sqref="D50:D59"/>
    <dataValidation allowBlank="1" showInputMessage="1" showErrorMessage="1" error="Ce montant est calculé à partir des données saisie dans l'annexe 1" sqref="C15"/>
    <dataValidation allowBlank="1" showInputMessage="1" showErrorMessage="1" error="Les apports en nature (bénévolat / biens et services) sont renseignées en dépenses dans l'annexe 1." sqref="C72"/>
    <dataValidation type="list" allowBlank="1" showInputMessage="1" showErrorMessage="1" sqref="C32">
      <formula1>"30%,50%,60%,75%,80%"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3" r:id="rId2"/>
  <headerFooter alignWithMargins="0">
    <oddFooter>&amp;L&amp;"Calibri,Italique"&amp;8Annexes techniques - Mesure 43&amp;R&amp;"Calibri,Italique"&amp;8V1.2.1 avril 2017</oddFooter>
  </headerFooter>
  <rowBreaks count="1" manualBreakCount="1">
    <brk id="131" min="1" max="7" man="1"/>
  </rowBreaks>
  <legacyDrawing r:id="rId1"/>
</worksheet>
</file>

<file path=xl/worksheets/sheet4.xml><?xml version="1.0" encoding="utf-8"?>
<worksheet xmlns="http://schemas.openxmlformats.org/spreadsheetml/2006/main" xmlns:r="http://schemas.openxmlformats.org/officeDocument/2006/relationships">
  <sheetPr codeName="Feuil5">
    <tabColor indexed="50"/>
    <pageSetUpPr fitToPage="1"/>
  </sheetPr>
  <dimension ref="B1:L51"/>
  <sheetViews>
    <sheetView showGridLines="0" zoomScaleSheetLayoutView="100" zoomScalePageLayoutView="10" workbookViewId="0" topLeftCell="A1">
      <selection activeCell="J7" sqref="J7"/>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42" t="s">
        <v>98</v>
      </c>
      <c r="C1" s="42"/>
      <c r="D1" s="43"/>
      <c r="E1" s="8"/>
      <c r="F1" s="8"/>
      <c r="G1" s="8"/>
    </row>
    <row r="2" spans="2:7" ht="18">
      <c r="B2" s="44" t="s">
        <v>102</v>
      </c>
      <c r="C2" s="43"/>
      <c r="D2" s="44"/>
      <c r="E2" s="8"/>
      <c r="F2" s="8"/>
      <c r="G2" s="8"/>
    </row>
    <row r="3" spans="2:7" s="8" customFormat="1" ht="18">
      <c r="B3" s="126" t="str">
        <f>'ANXE-1-DEPENSES PREVI'!B3</f>
        <v>Mesure n°43 - Ports de pêche, sites de débarquement, halles de criée et abris</v>
      </c>
      <c r="C3" s="43"/>
      <c r="D3" s="43"/>
      <c r="E3" s="43"/>
      <c r="F3" s="43"/>
      <c r="G3" s="10"/>
    </row>
    <row r="4" spans="2:7" ht="27.75" customHeight="1">
      <c r="B4" s="422" t="str">
        <f>NOTICE!B4</f>
        <v>version 1.2.1 - avril 2017</v>
      </c>
      <c r="C4" s="43"/>
      <c r="D4" s="43"/>
      <c r="E4" s="8"/>
      <c r="F4" s="8"/>
      <c r="G4" s="8"/>
    </row>
    <row r="5" spans="2:12" s="19" customFormat="1" ht="26.25">
      <c r="B5" s="45" t="s">
        <v>104</v>
      </c>
      <c r="C5" s="33"/>
      <c r="D5" s="31"/>
      <c r="E5" s="23"/>
      <c r="F5" s="23"/>
      <c r="G5" s="24"/>
      <c r="H5" s="18"/>
      <c r="I5" s="18"/>
      <c r="J5" s="18"/>
      <c r="K5" s="18"/>
      <c r="L5" s="18"/>
    </row>
    <row r="6" spans="2:12" s="19" customFormat="1" ht="18">
      <c r="B6" s="144" t="s">
        <v>262</v>
      </c>
      <c r="C6" s="33"/>
      <c r="D6" s="31"/>
      <c r="E6" s="23"/>
      <c r="F6" s="23"/>
      <c r="G6" s="24"/>
      <c r="H6" s="18"/>
      <c r="I6" s="18"/>
      <c r="J6" s="18"/>
      <c r="K6" s="18"/>
      <c r="L6" s="18"/>
    </row>
    <row r="7" spans="2:4" s="80" customFormat="1" ht="17.25" customHeight="1">
      <c r="B7" s="82"/>
      <c r="D7" s="81"/>
    </row>
    <row r="8" spans="2:12" s="19" customFormat="1" ht="24.75" customHeight="1">
      <c r="B8" s="460" t="s">
        <v>130</v>
      </c>
      <c r="C8" s="461"/>
      <c r="D8" s="461"/>
      <c r="E8" s="462"/>
      <c r="F8" s="23"/>
      <c r="G8" s="24"/>
      <c r="H8" s="18"/>
      <c r="I8" s="18"/>
      <c r="J8" s="18"/>
      <c r="K8" s="18"/>
      <c r="L8" s="18"/>
    </row>
    <row r="9" spans="2:12" s="19" customFormat="1" ht="24.75" customHeight="1">
      <c r="B9" s="127" t="s">
        <v>101</v>
      </c>
      <c r="C9" s="451" t="str">
        <f>IF('ANXE-1-DEPENSES PREVI'!$C$8=0,"Veuillez renseigner cette information à l'annexe 1",'ANXE-1-DEPENSES PREVI'!$C$8)</f>
        <v>Veuillez renseigner cette information à l'annexe 1</v>
      </c>
      <c r="D9" s="466"/>
      <c r="E9" s="467"/>
      <c r="F9" s="23"/>
      <c r="G9" s="24"/>
      <c r="H9" s="18"/>
      <c r="I9" s="18"/>
      <c r="J9" s="18"/>
      <c r="K9" s="18"/>
      <c r="L9" s="18"/>
    </row>
    <row r="10" spans="2:12" s="19" customFormat="1" ht="12" customHeight="1">
      <c r="B10" s="5"/>
      <c r="C10" s="37"/>
      <c r="D10" s="37"/>
      <c r="E10" s="23"/>
      <c r="F10" s="23"/>
      <c r="G10" s="24"/>
      <c r="H10" s="18"/>
      <c r="I10" s="18"/>
      <c r="J10" s="18"/>
      <c r="K10" s="18"/>
      <c r="L10" s="18"/>
    </row>
    <row r="11" spans="2:12" s="30" customFormat="1" ht="24.75" customHeight="1">
      <c r="B11" s="460" t="s">
        <v>84</v>
      </c>
      <c r="C11" s="461"/>
      <c r="D11" s="461"/>
      <c r="E11" s="462"/>
      <c r="F11" s="66"/>
      <c r="G11" s="67"/>
      <c r="H11" s="29"/>
      <c r="I11" s="29"/>
      <c r="J11" s="29"/>
      <c r="K11" s="29"/>
      <c r="L11" s="29"/>
    </row>
    <row r="12" spans="2:12" s="19" customFormat="1" ht="24.75" customHeight="1">
      <c r="B12" s="127" t="s">
        <v>96</v>
      </c>
      <c r="C12" s="451" t="str">
        <f>IF('ANXE-1-DEPENSES PREVI'!$C$11=0,"Veuillez renseigner cette information à l'annexe 1",'ANXE-1-DEPENSES PREVI'!$C$11)</f>
        <v>Veuillez renseigner cette information à l'annexe 1</v>
      </c>
      <c r="D12" s="466"/>
      <c r="E12" s="467"/>
      <c r="F12" s="23"/>
      <c r="G12" s="24"/>
      <c r="H12" s="18"/>
      <c r="I12" s="18"/>
      <c r="J12" s="18"/>
      <c r="K12" s="18"/>
      <c r="L12" s="18"/>
    </row>
    <row r="13" spans="2:12" s="19" customFormat="1" ht="15.75" thickBot="1">
      <c r="B13" s="25"/>
      <c r="C13" s="18"/>
      <c r="D13" s="18"/>
      <c r="E13" s="18"/>
      <c r="F13" s="18"/>
      <c r="G13" s="18"/>
      <c r="H13" s="18"/>
      <c r="I13" s="18"/>
      <c r="J13" s="18"/>
      <c r="K13" s="18"/>
      <c r="L13" s="18"/>
    </row>
    <row r="14" spans="2:10" ht="33" customHeight="1">
      <c r="B14" s="468" t="s">
        <v>148</v>
      </c>
      <c r="C14" s="456" t="s">
        <v>149</v>
      </c>
      <c r="D14" s="456" t="s">
        <v>150</v>
      </c>
      <c r="E14" s="463" t="s">
        <v>151</v>
      </c>
      <c r="F14" s="464"/>
      <c r="G14" s="465"/>
      <c r="H14" s="456" t="s">
        <v>68</v>
      </c>
      <c r="I14" s="458" t="s">
        <v>152</v>
      </c>
      <c r="J14" s="74"/>
    </row>
    <row r="15" spans="2:10" ht="23.25" customHeight="1">
      <c r="B15" s="469"/>
      <c r="C15" s="470"/>
      <c r="D15" s="457"/>
      <c r="E15" s="64" t="s">
        <v>53</v>
      </c>
      <c r="F15" s="178" t="s">
        <v>54</v>
      </c>
      <c r="G15" s="63" t="s">
        <v>55</v>
      </c>
      <c r="H15" s="457"/>
      <c r="I15" s="459"/>
      <c r="J15" s="74"/>
    </row>
    <row r="16" spans="2:9" ht="24.75" customHeight="1">
      <c r="B16" s="263"/>
      <c r="C16" s="264"/>
      <c r="D16" s="265"/>
      <c r="E16" s="188"/>
      <c r="F16" s="188"/>
      <c r="G16" s="188"/>
      <c r="H16" s="113">
        <f>SUM(E16:G16)</f>
        <v>0</v>
      </c>
      <c r="I16" s="261"/>
    </row>
    <row r="17" spans="2:9" ht="24.75" customHeight="1">
      <c r="B17" s="263"/>
      <c r="C17" s="264"/>
      <c r="D17" s="265"/>
      <c r="E17" s="188"/>
      <c r="F17" s="188"/>
      <c r="G17" s="188"/>
      <c r="H17" s="113">
        <f>SUM(E17:G17)</f>
        <v>0</v>
      </c>
      <c r="I17" s="261"/>
    </row>
    <row r="18" spans="2:9" ht="24.75" customHeight="1">
      <c r="B18" s="263"/>
      <c r="C18" s="264"/>
      <c r="D18" s="265"/>
      <c r="E18" s="188"/>
      <c r="F18" s="188"/>
      <c r="G18" s="188"/>
      <c r="H18" s="113">
        <f>SUM(E18:G18)</f>
        <v>0</v>
      </c>
      <c r="I18" s="261"/>
    </row>
    <row r="19" spans="2:9" ht="24.75" customHeight="1">
      <c r="B19" s="263"/>
      <c r="C19" s="264"/>
      <c r="D19" s="265"/>
      <c r="E19" s="188"/>
      <c r="F19" s="188"/>
      <c r="G19" s="188"/>
      <c r="H19" s="113">
        <f>SUM(E19:G19)</f>
        <v>0</v>
      </c>
      <c r="I19" s="261"/>
    </row>
    <row r="20" spans="2:9" ht="24.75" customHeight="1">
      <c r="B20" s="263"/>
      <c r="C20" s="264"/>
      <c r="D20" s="265"/>
      <c r="E20" s="188"/>
      <c r="F20" s="188"/>
      <c r="G20" s="188"/>
      <c r="H20" s="113">
        <f>SUM(E20:G20)</f>
        <v>0</v>
      </c>
      <c r="I20" s="261"/>
    </row>
    <row r="21" spans="2:9" ht="24.75" customHeight="1">
      <c r="B21" s="263"/>
      <c r="C21" s="264"/>
      <c r="D21" s="265"/>
      <c r="E21" s="188"/>
      <c r="F21" s="188"/>
      <c r="G21" s="188"/>
      <c r="H21" s="113">
        <f aca="true" t="shared" si="0" ref="H21:H45">SUM(E21:G21)</f>
        <v>0</v>
      </c>
      <c r="I21" s="261"/>
    </row>
    <row r="22" spans="2:9" ht="24.75" customHeight="1">
      <c r="B22" s="263"/>
      <c r="C22" s="264"/>
      <c r="D22" s="265"/>
      <c r="E22" s="188"/>
      <c r="F22" s="188"/>
      <c r="G22" s="188"/>
      <c r="H22" s="113">
        <f t="shared" si="0"/>
        <v>0</v>
      </c>
      <c r="I22" s="261"/>
    </row>
    <row r="23" spans="2:9" ht="24.75" customHeight="1">
      <c r="B23" s="263"/>
      <c r="C23" s="264"/>
      <c r="D23" s="265"/>
      <c r="E23" s="188"/>
      <c r="F23" s="188"/>
      <c r="G23" s="188"/>
      <c r="H23" s="113">
        <f t="shared" si="0"/>
        <v>0</v>
      </c>
      <c r="I23" s="261"/>
    </row>
    <row r="24" spans="2:9" ht="24.75" customHeight="1">
      <c r="B24" s="263"/>
      <c r="C24" s="264"/>
      <c r="D24" s="265"/>
      <c r="E24" s="188"/>
      <c r="F24" s="188"/>
      <c r="G24" s="188"/>
      <c r="H24" s="113">
        <f>SUM(E24:G24)</f>
        <v>0</v>
      </c>
      <c r="I24" s="261"/>
    </row>
    <row r="25" spans="2:9" ht="24.75" customHeight="1">
      <c r="B25" s="263"/>
      <c r="C25" s="264"/>
      <c r="D25" s="265"/>
      <c r="E25" s="188"/>
      <c r="F25" s="188"/>
      <c r="G25" s="188"/>
      <c r="H25" s="113">
        <f t="shared" si="0"/>
        <v>0</v>
      </c>
      <c r="I25" s="261"/>
    </row>
    <row r="26" spans="2:9" ht="24.75" customHeight="1">
      <c r="B26" s="263"/>
      <c r="C26" s="264"/>
      <c r="D26" s="265"/>
      <c r="E26" s="188"/>
      <c r="F26" s="188"/>
      <c r="G26" s="188"/>
      <c r="H26" s="113">
        <f t="shared" si="0"/>
        <v>0</v>
      </c>
      <c r="I26" s="261"/>
    </row>
    <row r="27" spans="2:9" ht="24.75" customHeight="1">
      <c r="B27" s="263"/>
      <c r="C27" s="264"/>
      <c r="D27" s="265"/>
      <c r="E27" s="188"/>
      <c r="F27" s="188"/>
      <c r="G27" s="188"/>
      <c r="H27" s="113">
        <f t="shared" si="0"/>
        <v>0</v>
      </c>
      <c r="I27" s="261"/>
    </row>
    <row r="28" spans="2:9" ht="24.75" customHeight="1">
      <c r="B28" s="263"/>
      <c r="C28" s="264"/>
      <c r="D28" s="265"/>
      <c r="E28" s="188"/>
      <c r="F28" s="188"/>
      <c r="G28" s="188"/>
      <c r="H28" s="113">
        <f t="shared" si="0"/>
        <v>0</v>
      </c>
      <c r="I28" s="261"/>
    </row>
    <row r="29" spans="2:9" ht="24.75" customHeight="1">
      <c r="B29" s="263"/>
      <c r="C29" s="264"/>
      <c r="D29" s="265"/>
      <c r="E29" s="188"/>
      <c r="F29" s="188"/>
      <c r="G29" s="188"/>
      <c r="H29" s="113">
        <f t="shared" si="0"/>
        <v>0</v>
      </c>
      <c r="I29" s="261"/>
    </row>
    <row r="30" spans="2:9" ht="24.75" customHeight="1">
      <c r="B30" s="263"/>
      <c r="C30" s="264"/>
      <c r="D30" s="265"/>
      <c r="E30" s="188"/>
      <c r="F30" s="188"/>
      <c r="G30" s="188"/>
      <c r="H30" s="113">
        <f>SUM(E30:G30)</f>
        <v>0</v>
      </c>
      <c r="I30" s="261"/>
    </row>
    <row r="31" spans="2:9" ht="24.75" customHeight="1">
      <c r="B31" s="263"/>
      <c r="C31" s="264"/>
      <c r="D31" s="265"/>
      <c r="E31" s="188"/>
      <c r="F31" s="188"/>
      <c r="G31" s="188"/>
      <c r="H31" s="113">
        <f>SUM(E31:G31)</f>
        <v>0</v>
      </c>
      <c r="I31" s="261"/>
    </row>
    <row r="32" spans="2:9" ht="24.75" customHeight="1">
      <c r="B32" s="263"/>
      <c r="C32" s="264"/>
      <c r="D32" s="265"/>
      <c r="E32" s="188"/>
      <c r="F32" s="188"/>
      <c r="G32" s="188"/>
      <c r="H32" s="113">
        <f>SUM(E32:G32)</f>
        <v>0</v>
      </c>
      <c r="I32" s="261"/>
    </row>
    <row r="33" spans="2:9" ht="24.75" customHeight="1">
      <c r="B33" s="263"/>
      <c r="C33" s="264"/>
      <c r="D33" s="265"/>
      <c r="E33" s="188"/>
      <c r="F33" s="188"/>
      <c r="G33" s="188"/>
      <c r="H33" s="113">
        <f t="shared" si="0"/>
        <v>0</v>
      </c>
      <c r="I33" s="261"/>
    </row>
    <row r="34" spans="2:9" ht="24.75" customHeight="1">
      <c r="B34" s="263"/>
      <c r="C34" s="264"/>
      <c r="D34" s="265"/>
      <c r="E34" s="188"/>
      <c r="F34" s="188"/>
      <c r="G34" s="188"/>
      <c r="H34" s="113">
        <f t="shared" si="0"/>
        <v>0</v>
      </c>
      <c r="I34" s="261"/>
    </row>
    <row r="35" spans="2:9" ht="24.75" customHeight="1">
      <c r="B35" s="263"/>
      <c r="C35" s="264"/>
      <c r="D35" s="265"/>
      <c r="E35" s="188"/>
      <c r="F35" s="188"/>
      <c r="G35" s="188"/>
      <c r="H35" s="113">
        <f t="shared" si="0"/>
        <v>0</v>
      </c>
      <c r="I35" s="261"/>
    </row>
    <row r="36" spans="2:9" ht="24.75" customHeight="1">
      <c r="B36" s="263"/>
      <c r="C36" s="264"/>
      <c r="D36" s="265"/>
      <c r="E36" s="188"/>
      <c r="F36" s="188"/>
      <c r="G36" s="188"/>
      <c r="H36" s="113">
        <f t="shared" si="0"/>
        <v>0</v>
      </c>
      <c r="I36" s="261"/>
    </row>
    <row r="37" spans="2:9" ht="24.75" customHeight="1">
      <c r="B37" s="263"/>
      <c r="C37" s="264"/>
      <c r="D37" s="265"/>
      <c r="E37" s="188"/>
      <c r="F37" s="188"/>
      <c r="G37" s="188"/>
      <c r="H37" s="113">
        <f t="shared" si="0"/>
        <v>0</v>
      </c>
      <c r="I37" s="261"/>
    </row>
    <row r="38" spans="2:9" ht="24.75" customHeight="1">
      <c r="B38" s="263"/>
      <c r="C38" s="264"/>
      <c r="D38" s="265"/>
      <c r="E38" s="188"/>
      <c r="F38" s="188"/>
      <c r="G38" s="188"/>
      <c r="H38" s="113">
        <f t="shared" si="0"/>
        <v>0</v>
      </c>
      <c r="I38" s="261"/>
    </row>
    <row r="39" spans="2:9" ht="24.75" customHeight="1">
      <c r="B39" s="263"/>
      <c r="C39" s="264"/>
      <c r="D39" s="265"/>
      <c r="E39" s="188"/>
      <c r="F39" s="188"/>
      <c r="G39" s="188"/>
      <c r="H39" s="113">
        <f t="shared" si="0"/>
        <v>0</v>
      </c>
      <c r="I39" s="261"/>
    </row>
    <row r="40" spans="2:9" ht="24.75" customHeight="1">
      <c r="B40" s="263"/>
      <c r="C40" s="264"/>
      <c r="D40" s="265"/>
      <c r="E40" s="188"/>
      <c r="F40" s="188"/>
      <c r="G40" s="188"/>
      <c r="H40" s="113">
        <f t="shared" si="0"/>
        <v>0</v>
      </c>
      <c r="I40" s="261"/>
    </row>
    <row r="41" spans="2:9" ht="24.75" customHeight="1">
      <c r="B41" s="263"/>
      <c r="C41" s="264"/>
      <c r="D41" s="265"/>
      <c r="E41" s="188"/>
      <c r="F41" s="188"/>
      <c r="G41" s="188"/>
      <c r="H41" s="113">
        <f t="shared" si="0"/>
        <v>0</v>
      </c>
      <c r="I41" s="261"/>
    </row>
    <row r="42" spans="2:9" ht="24.75" customHeight="1">
      <c r="B42" s="263"/>
      <c r="C42" s="264"/>
      <c r="D42" s="265"/>
      <c r="E42" s="188"/>
      <c r="F42" s="188"/>
      <c r="G42" s="188"/>
      <c r="H42" s="113">
        <f t="shared" si="0"/>
        <v>0</v>
      </c>
      <c r="I42" s="261"/>
    </row>
    <row r="43" spans="2:9" ht="24.75" customHeight="1">
      <c r="B43" s="263"/>
      <c r="C43" s="264"/>
      <c r="D43" s="265"/>
      <c r="E43" s="188"/>
      <c r="F43" s="188"/>
      <c r="G43" s="188"/>
      <c r="H43" s="113">
        <f t="shared" si="0"/>
        <v>0</v>
      </c>
      <c r="I43" s="261"/>
    </row>
    <row r="44" spans="2:9" ht="24.75" customHeight="1">
      <c r="B44" s="263"/>
      <c r="C44" s="264"/>
      <c r="D44" s="265"/>
      <c r="E44" s="188"/>
      <c r="F44" s="188"/>
      <c r="G44" s="188"/>
      <c r="H44" s="113">
        <f t="shared" si="0"/>
        <v>0</v>
      </c>
      <c r="I44" s="261"/>
    </row>
    <row r="45" spans="2:9" ht="24.75" customHeight="1" thickBot="1">
      <c r="B45" s="266"/>
      <c r="C45" s="267"/>
      <c r="D45" s="268"/>
      <c r="E45" s="269"/>
      <c r="F45" s="269"/>
      <c r="G45" s="269"/>
      <c r="H45" s="118">
        <f t="shared" si="0"/>
        <v>0</v>
      </c>
      <c r="I45" s="262"/>
    </row>
    <row r="46" spans="8:9" ht="10.5" customHeight="1">
      <c r="H46" s="117"/>
      <c r="I46" s="117"/>
    </row>
    <row r="47" spans="2:9" ht="24" customHeight="1">
      <c r="B47" s="9"/>
      <c r="C47" s="17"/>
      <c r="G47" s="114" t="s">
        <v>123</v>
      </c>
      <c r="H47" s="115">
        <f>SUM(H16:H45)</f>
        <v>0</v>
      </c>
      <c r="I47" s="116">
        <f>SUM(I16:I45)</f>
        <v>0</v>
      </c>
    </row>
    <row r="51" ht="15">
      <c r="F51" s="70"/>
    </row>
    <row r="52" ht="15.75" customHeight="1"/>
    <row r="53" ht="21" customHeight="1"/>
    <row r="54" ht="17.25" customHeight="1"/>
    <row r="67" ht="24.75" customHeight="1"/>
    <row r="69" ht="14.25" customHeight="1"/>
    <row r="74" ht="16.5" customHeight="1"/>
    <row r="75" ht="16.5" customHeight="1"/>
    <row r="77" ht="17.25" customHeight="1"/>
    <row r="93" ht="18.75" customHeight="1"/>
    <row r="104" ht="9.75" customHeight="1"/>
    <row r="114" ht="15" customHeight="1"/>
    <row r="115" ht="24.75" customHeight="1"/>
    <row r="124" ht="15.75" customHeight="1"/>
    <row r="125" ht="30.75" customHeight="1"/>
    <row r="133" ht="29.25" customHeight="1"/>
  </sheetData>
  <sheetProtection password="C47B" sheet="1" objects="1" scenarios="1"/>
  <mergeCells count="10">
    <mergeCell ref="H14:H15"/>
    <mergeCell ref="I14:I15"/>
    <mergeCell ref="B8:E8"/>
    <mergeCell ref="E14:G14"/>
    <mergeCell ref="C12:E12"/>
    <mergeCell ref="C9:E9"/>
    <mergeCell ref="B11:E11"/>
    <mergeCell ref="B14:B15"/>
    <mergeCell ref="C14:C15"/>
    <mergeCell ref="D14:D15"/>
  </mergeCells>
  <dataValidations count="2">
    <dataValidation operator="greaterThanOrEqual" allowBlank="1" showInputMessage="1" showErrorMessage="1" sqref="B16:D45"/>
    <dataValidation type="decimal" operator="greaterThanOrEqual" allowBlank="1" showInputMessage="1" showErrorMessage="1" sqref="E16:G45 I16:I4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5" r:id="rId1"/>
  <headerFooter alignWithMargins="0">
    <oddFooter>&amp;L&amp;"Calibri,Italique"&amp;8Annexes techniques - Mesure 43&amp;R&amp;"Calibri,Italique"&amp;8V1.2.1 avril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O45"/>
  <sheetViews>
    <sheetView showGridLines="0" zoomScaleSheetLayoutView="100" zoomScalePageLayoutView="0" workbookViewId="0" topLeftCell="A1">
      <selection activeCell="J7" sqref="J7"/>
    </sheetView>
  </sheetViews>
  <sheetFormatPr defaultColWidth="11.421875" defaultRowHeight="15"/>
  <cols>
    <col min="1" max="1" width="4.421875" style="0" customWidth="1"/>
    <col min="2" max="2" width="40.851562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42" t="s">
        <v>98</v>
      </c>
      <c r="C1" s="42"/>
      <c r="D1" s="43"/>
      <c r="E1" s="8"/>
      <c r="F1" s="8"/>
      <c r="G1" s="8"/>
    </row>
    <row r="2" spans="2:7" ht="18">
      <c r="B2" s="10" t="s">
        <v>102</v>
      </c>
      <c r="C2" s="43"/>
      <c r="D2" s="10"/>
      <c r="E2" s="8"/>
      <c r="F2" s="8"/>
      <c r="G2" s="8"/>
    </row>
    <row r="3" spans="2:7" s="8" customFormat="1" ht="18">
      <c r="B3" s="126" t="str">
        <f>'ANXE-1-DEPENSES PREVI'!B3</f>
        <v>Mesure n°43 - Ports de pêche, sites de débarquement, halles de criée et abris</v>
      </c>
      <c r="C3" s="43"/>
      <c r="D3" s="43"/>
      <c r="E3" s="43"/>
      <c r="F3" s="43"/>
      <c r="G3" s="10"/>
    </row>
    <row r="4" spans="2:8" s="8" customFormat="1" ht="30" customHeight="1">
      <c r="B4" s="422" t="str">
        <f>NOTICE!B4</f>
        <v>version 1.2.1 - avril 2017</v>
      </c>
      <c r="C4" s="43"/>
      <c r="D4" s="43"/>
      <c r="H4"/>
    </row>
    <row r="5" spans="2:8" s="10" customFormat="1" ht="26.25">
      <c r="B5" s="45" t="s">
        <v>91</v>
      </c>
      <c r="C5" s="33"/>
      <c r="D5" s="76"/>
      <c r="E5" s="23"/>
      <c r="F5" s="23"/>
      <c r="G5" s="24"/>
      <c r="H5" s="18"/>
    </row>
    <row r="6" spans="2:8" s="10" customFormat="1" ht="26.25">
      <c r="B6" s="45"/>
      <c r="C6" s="33"/>
      <c r="D6" s="76"/>
      <c r="E6" s="23"/>
      <c r="F6" s="23"/>
      <c r="G6" s="24"/>
      <c r="H6" s="18"/>
    </row>
    <row r="7" spans="2:8" s="10" customFormat="1" ht="24.75" customHeight="1">
      <c r="B7" s="476" t="s">
        <v>0</v>
      </c>
      <c r="C7" s="477"/>
      <c r="D7" s="477"/>
      <c r="E7" s="475"/>
      <c r="F7" s="467"/>
      <c r="G7" s="24"/>
      <c r="H7" s="18"/>
    </row>
    <row r="8" spans="2:8" s="10" customFormat="1" ht="24.75" customHeight="1">
      <c r="B8" s="129" t="s">
        <v>101</v>
      </c>
      <c r="C8" s="451" t="str">
        <f>IF('ANXE-1-DEPENSES PREVI'!$C$8=0,"Veuillez renseigner cette information à l'annexe 1",'ANXE-1-DEPENSES PREVI'!$C$8)</f>
        <v>Veuillez renseigner cette information à l'annexe 1</v>
      </c>
      <c r="D8" s="466"/>
      <c r="E8" s="475"/>
      <c r="F8" s="467"/>
      <c r="G8" s="24"/>
      <c r="H8" s="18"/>
    </row>
    <row r="9" spans="2:13" ht="12" customHeight="1">
      <c r="B9" s="5"/>
      <c r="C9" s="37"/>
      <c r="D9" s="37"/>
      <c r="E9" s="23"/>
      <c r="F9" s="23"/>
      <c r="G9" s="24"/>
      <c r="H9" s="18"/>
      <c r="I9" s="20"/>
      <c r="J9" s="20"/>
      <c r="K9" s="20"/>
      <c r="L9" s="20"/>
      <c r="M9" s="20"/>
    </row>
    <row r="10" spans="2:15" s="30" customFormat="1" ht="24.75" customHeight="1">
      <c r="B10" s="476" t="s">
        <v>84</v>
      </c>
      <c r="C10" s="477"/>
      <c r="D10" s="477"/>
      <c r="E10" s="475"/>
      <c r="F10" s="467"/>
      <c r="G10" s="67"/>
      <c r="H10" s="29"/>
      <c r="I10" s="11"/>
      <c r="J10" s="11"/>
      <c r="K10" s="11"/>
      <c r="L10" s="11"/>
      <c r="M10" s="11"/>
      <c r="N10" s="29"/>
      <c r="O10" s="29"/>
    </row>
    <row r="11" spans="2:15" s="19" customFormat="1" ht="24.75" customHeight="1">
      <c r="B11" s="129" t="s">
        <v>96</v>
      </c>
      <c r="C11" s="451" t="str">
        <f>IF('ANXE-1-DEPENSES PREVI'!$C$11=0,"Veuillez renseigner cette information à l'annexe 1",'ANXE-1-DEPENSES PREVI'!$C$11)</f>
        <v>Veuillez renseigner cette information à l'annexe 1</v>
      </c>
      <c r="D11" s="466"/>
      <c r="E11" s="475"/>
      <c r="F11" s="467"/>
      <c r="G11" s="24"/>
      <c r="H11" s="18"/>
      <c r="I11" s="6"/>
      <c r="J11" s="6"/>
      <c r="K11" s="6"/>
      <c r="L11" s="6"/>
      <c r="M11" s="6"/>
      <c r="N11" s="18"/>
      <c r="O11" s="18"/>
    </row>
    <row r="12" spans="7:13" ht="15">
      <c r="G12" s="20"/>
      <c r="H12" s="20"/>
      <c r="I12" s="20"/>
      <c r="J12" s="20"/>
      <c r="K12" s="20"/>
      <c r="L12" s="20"/>
      <c r="M12" s="20"/>
    </row>
    <row r="13" spans="7:13" ht="15.75" thickBot="1">
      <c r="G13" s="20"/>
      <c r="H13" s="20"/>
      <c r="I13" s="20"/>
      <c r="J13" s="20"/>
      <c r="K13" s="20"/>
      <c r="L13" s="20"/>
      <c r="M13" s="20"/>
    </row>
    <row r="14" spans="2:13" ht="34.5" customHeight="1" thickBot="1">
      <c r="B14" s="311" t="s">
        <v>159</v>
      </c>
      <c r="C14" s="372" t="s">
        <v>75</v>
      </c>
      <c r="D14" s="375" t="s">
        <v>160</v>
      </c>
      <c r="F14" s="20"/>
      <c r="G14" s="20"/>
      <c r="H14" s="20"/>
      <c r="I14" s="20"/>
      <c r="J14" s="20"/>
      <c r="K14" s="20"/>
      <c r="L14" s="20"/>
      <c r="M14" s="20"/>
    </row>
    <row r="15" spans="2:13" ht="34.5" customHeight="1">
      <c r="B15" s="376" t="s">
        <v>265</v>
      </c>
      <c r="C15" s="377" t="s">
        <v>267</v>
      </c>
      <c r="D15" s="378"/>
      <c r="F15" s="20"/>
      <c r="G15" s="20"/>
      <c r="H15" s="20"/>
      <c r="I15" s="20"/>
      <c r="J15" s="20"/>
      <c r="K15" s="20"/>
      <c r="L15" s="20"/>
      <c r="M15" s="20"/>
    </row>
    <row r="16" spans="2:13" ht="46.5" customHeight="1" thickBot="1">
      <c r="B16" s="379" t="s">
        <v>266</v>
      </c>
      <c r="C16" s="380" t="s">
        <v>268</v>
      </c>
      <c r="D16" s="381"/>
      <c r="E16" s="20"/>
      <c r="F16" s="20"/>
      <c r="G16" s="20"/>
      <c r="H16" s="20"/>
      <c r="I16" s="20"/>
      <c r="J16" s="20"/>
      <c r="K16" s="20"/>
      <c r="L16" s="20"/>
      <c r="M16" s="20"/>
    </row>
    <row r="17" spans="1:13" ht="33.75" customHeight="1" thickBot="1">
      <c r="A17" s="1"/>
      <c r="B17" s="382"/>
      <c r="C17" s="382"/>
      <c r="D17" s="383"/>
      <c r="E17" s="20"/>
      <c r="F17" s="20"/>
      <c r="G17" s="20"/>
      <c r="H17" s="20"/>
      <c r="I17" s="20"/>
      <c r="J17" s="20"/>
      <c r="K17" s="20"/>
      <c r="L17" s="20"/>
      <c r="M17" s="20"/>
    </row>
    <row r="18" spans="2:13" ht="16.5" thickBot="1">
      <c r="B18" s="471" t="s">
        <v>263</v>
      </c>
      <c r="C18" s="472"/>
      <c r="D18" s="472"/>
      <c r="E18" s="473"/>
      <c r="F18" s="474"/>
      <c r="G18" s="20"/>
      <c r="H18" s="20"/>
      <c r="I18" s="20"/>
      <c r="J18" s="20"/>
      <c r="K18" s="20"/>
      <c r="L18" s="20"/>
      <c r="M18" s="20"/>
    </row>
    <row r="19" spans="2:13" ht="15">
      <c r="B19" s="400" t="s">
        <v>315</v>
      </c>
      <c r="C19" s="398"/>
      <c r="D19" s="398"/>
      <c r="E19" s="399"/>
      <c r="F19" s="399"/>
      <c r="G19" s="20"/>
      <c r="H19" s="20"/>
      <c r="I19" s="20"/>
      <c r="J19" s="20"/>
      <c r="K19" s="20"/>
      <c r="L19" s="20"/>
      <c r="M19" s="20"/>
    </row>
    <row r="20" spans="2:13" ht="21" customHeight="1" thickBot="1">
      <c r="B20" s="356"/>
      <c r="C20" s="357"/>
      <c r="D20" s="358"/>
      <c r="E20" s="20"/>
      <c r="F20" s="20"/>
      <c r="G20" s="20"/>
      <c r="H20" s="20"/>
      <c r="I20" s="20"/>
      <c r="J20" s="20"/>
      <c r="K20" s="20"/>
      <c r="L20" s="20"/>
      <c r="M20" s="20"/>
    </row>
    <row r="21" spans="2:8" ht="48" thickBot="1">
      <c r="B21" s="311" t="s">
        <v>92</v>
      </c>
      <c r="C21" s="372" t="s">
        <v>93</v>
      </c>
      <c r="D21" s="372" t="s">
        <v>94</v>
      </c>
      <c r="E21" s="373"/>
      <c r="F21" s="374" t="s">
        <v>95</v>
      </c>
      <c r="H21" s="199"/>
    </row>
    <row r="22" spans="2:8" ht="15">
      <c r="B22" s="484" t="s">
        <v>269</v>
      </c>
      <c r="C22" s="487">
        <v>1</v>
      </c>
      <c r="D22" s="370" t="s">
        <v>274</v>
      </c>
      <c r="E22" s="350"/>
      <c r="F22" s="371">
        <v>1</v>
      </c>
      <c r="H22" s="199"/>
    </row>
    <row r="23" spans="2:6" ht="15">
      <c r="B23" s="485"/>
      <c r="C23" s="488"/>
      <c r="D23" s="348" t="s">
        <v>275</v>
      </c>
      <c r="E23" s="345"/>
      <c r="F23" s="364">
        <v>2</v>
      </c>
    </row>
    <row r="24" spans="2:6" ht="15">
      <c r="B24" s="486"/>
      <c r="C24" s="489"/>
      <c r="D24" s="351" t="s">
        <v>276</v>
      </c>
      <c r="E24" s="352"/>
      <c r="F24" s="365">
        <v>3</v>
      </c>
    </row>
    <row r="25" spans="2:6" ht="15">
      <c r="B25" s="478" t="s">
        <v>270</v>
      </c>
      <c r="C25" s="490">
        <v>2</v>
      </c>
      <c r="D25" s="353" t="s">
        <v>277</v>
      </c>
      <c r="E25" s="345"/>
      <c r="F25" s="363">
        <v>1</v>
      </c>
    </row>
    <row r="26" spans="2:6" ht="15">
      <c r="B26" s="479"/>
      <c r="C26" s="491"/>
      <c r="D26" s="349" t="s">
        <v>278</v>
      </c>
      <c r="E26" s="345"/>
      <c r="F26" s="364">
        <v>2</v>
      </c>
    </row>
    <row r="27" spans="2:6" ht="15">
      <c r="B27" s="479"/>
      <c r="C27" s="491"/>
      <c r="D27" s="349" t="s">
        <v>279</v>
      </c>
      <c r="E27" s="345"/>
      <c r="F27" s="364">
        <v>3</v>
      </c>
    </row>
    <row r="28" spans="2:6" ht="15">
      <c r="B28" s="480"/>
      <c r="C28" s="492"/>
      <c r="D28" s="354" t="s">
        <v>280</v>
      </c>
      <c r="E28" s="352"/>
      <c r="F28" s="365">
        <v>4</v>
      </c>
    </row>
    <row r="29" spans="2:6" ht="15">
      <c r="B29" s="478" t="s">
        <v>271</v>
      </c>
      <c r="C29" s="490">
        <v>3</v>
      </c>
      <c r="D29" s="353" t="s">
        <v>281</v>
      </c>
      <c r="E29" s="345"/>
      <c r="F29" s="363">
        <v>59</v>
      </c>
    </row>
    <row r="30" spans="2:6" ht="24.75" customHeight="1">
      <c r="B30" s="485"/>
      <c r="C30" s="491"/>
      <c r="D30" s="349" t="s">
        <v>282</v>
      </c>
      <c r="E30" s="345"/>
      <c r="F30" s="364">
        <v>60</v>
      </c>
    </row>
    <row r="31" spans="2:6" ht="24.75" customHeight="1">
      <c r="B31" s="485"/>
      <c r="C31" s="491"/>
      <c r="D31" s="349" t="s">
        <v>283</v>
      </c>
      <c r="E31" s="345"/>
      <c r="F31" s="364">
        <v>61</v>
      </c>
    </row>
    <row r="32" spans="2:6" ht="24.75" customHeight="1">
      <c r="B32" s="485"/>
      <c r="C32" s="491"/>
      <c r="D32" s="349" t="s">
        <v>284</v>
      </c>
      <c r="E32" s="345"/>
      <c r="F32" s="364">
        <v>62</v>
      </c>
    </row>
    <row r="33" spans="2:6" ht="24.75" customHeight="1">
      <c r="B33" s="486"/>
      <c r="C33" s="493"/>
      <c r="D33" s="354" t="s">
        <v>285</v>
      </c>
      <c r="E33" s="352"/>
      <c r="F33" s="365">
        <v>63</v>
      </c>
    </row>
    <row r="34" spans="2:6" ht="24" customHeight="1">
      <c r="B34" s="389" t="s">
        <v>272</v>
      </c>
      <c r="C34" s="384">
        <v>4</v>
      </c>
      <c r="D34" s="347"/>
      <c r="E34" s="355"/>
      <c r="F34" s="366"/>
    </row>
    <row r="35" spans="2:6" ht="26.25" thickBot="1">
      <c r="B35" s="390" t="s">
        <v>273</v>
      </c>
      <c r="C35" s="385">
        <v>5</v>
      </c>
      <c r="D35" s="367"/>
      <c r="E35" s="368"/>
      <c r="F35" s="369"/>
    </row>
    <row r="36" ht="15.75" thickBot="1">
      <c r="C36" s="253"/>
    </row>
    <row r="37" spans="2:6" ht="16.5" customHeight="1" thickBot="1">
      <c r="B37" s="471" t="s">
        <v>264</v>
      </c>
      <c r="C37" s="472"/>
      <c r="D37" s="472"/>
      <c r="E37" s="473"/>
      <c r="F37" s="474"/>
    </row>
    <row r="38" spans="2:13" ht="15">
      <c r="B38" s="400" t="s">
        <v>316</v>
      </c>
      <c r="C38" s="398"/>
      <c r="D38" s="398"/>
      <c r="E38" s="399"/>
      <c r="F38" s="399"/>
      <c r="G38" s="20"/>
      <c r="H38" s="20"/>
      <c r="I38" s="20"/>
      <c r="J38" s="20"/>
      <c r="K38" s="20"/>
      <c r="L38" s="20"/>
      <c r="M38" s="20"/>
    </row>
    <row r="39" ht="20.25" customHeight="1" thickBot="1">
      <c r="C39" s="253"/>
    </row>
    <row r="40" spans="2:6" ht="47.25">
      <c r="B40" s="359" t="s">
        <v>92</v>
      </c>
      <c r="C40" s="360" t="s">
        <v>93</v>
      </c>
      <c r="D40" s="360" t="s">
        <v>94</v>
      </c>
      <c r="E40" s="361"/>
      <c r="F40" s="362" t="s">
        <v>95</v>
      </c>
    </row>
    <row r="41" spans="2:6" ht="17.25" customHeight="1">
      <c r="B41" s="478" t="s">
        <v>270</v>
      </c>
      <c r="C41" s="481">
        <v>2</v>
      </c>
      <c r="D41" s="353" t="s">
        <v>277</v>
      </c>
      <c r="E41" s="345"/>
      <c r="F41" s="363">
        <v>1</v>
      </c>
    </row>
    <row r="42" spans="2:6" ht="15">
      <c r="B42" s="479"/>
      <c r="C42" s="482"/>
      <c r="D42" s="349" t="s">
        <v>278</v>
      </c>
      <c r="E42" s="346"/>
      <c r="F42" s="364">
        <v>2</v>
      </c>
    </row>
    <row r="43" spans="2:6" ht="15">
      <c r="B43" s="479"/>
      <c r="C43" s="482"/>
      <c r="D43" s="349" t="s">
        <v>279</v>
      </c>
      <c r="E43" s="346"/>
      <c r="F43" s="364">
        <v>3</v>
      </c>
    </row>
    <row r="44" spans="2:6" ht="15">
      <c r="B44" s="480"/>
      <c r="C44" s="483"/>
      <c r="D44" s="354" t="s">
        <v>280</v>
      </c>
      <c r="E44" s="386"/>
      <c r="F44" s="365">
        <v>4</v>
      </c>
    </row>
    <row r="45" spans="2:6" ht="32.25" customHeight="1" thickBot="1">
      <c r="B45" s="387" t="s">
        <v>272</v>
      </c>
      <c r="C45" s="388">
        <v>2</v>
      </c>
      <c r="D45" s="367"/>
      <c r="E45" s="368"/>
      <c r="F45" s="369"/>
    </row>
    <row r="57" ht="18.75" customHeight="1"/>
    <row r="68" ht="9.75" customHeight="1"/>
    <row r="78" ht="15" customHeight="1"/>
    <row r="79" ht="24.75" customHeight="1"/>
    <row r="88" ht="15.75" customHeight="1"/>
    <row r="89" ht="30.75" customHeight="1"/>
    <row r="97" ht="29.25" customHeight="1"/>
  </sheetData>
  <sheetProtection password="C47B" sheet="1" objects="1" scenarios="1"/>
  <mergeCells count="14">
    <mergeCell ref="B41:B44"/>
    <mergeCell ref="C41:C44"/>
    <mergeCell ref="B37:F37"/>
    <mergeCell ref="B22:B24"/>
    <mergeCell ref="C22:C24"/>
    <mergeCell ref="B25:B28"/>
    <mergeCell ref="C25:C28"/>
    <mergeCell ref="B29:B33"/>
    <mergeCell ref="C29:C33"/>
    <mergeCell ref="B18:F18"/>
    <mergeCell ref="C8:F8"/>
    <mergeCell ref="B7:F7"/>
    <mergeCell ref="B10:F10"/>
    <mergeCell ref="C11:F11"/>
  </mergeCells>
  <dataValidations count="1">
    <dataValidation type="decimal" operator="greaterThanOrEqual" allowBlank="1" showInputMessage="1" showErrorMessage="1" sqref="D15:D17 D20">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2"/>
  <headerFooter alignWithMargins="0">
    <oddFooter>&amp;L&amp;"Calibri,Italique"&amp;8Annexes techniques - Mesure 43&amp;R&amp;"Calibri,Italique"&amp;8V1.2.1 avril 2017</oddFooter>
  </headerFooter>
  <legacy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B1:J22"/>
  <sheetViews>
    <sheetView showGridLines="0" zoomScaleSheetLayoutView="100" zoomScalePageLayoutView="0" workbookViewId="0" topLeftCell="A4">
      <selection activeCell="J7" sqref="J7"/>
    </sheetView>
  </sheetViews>
  <sheetFormatPr defaultColWidth="11.421875" defaultRowHeight="15"/>
  <cols>
    <col min="1" max="1" width="3.00390625" style="0" customWidth="1"/>
    <col min="2" max="2" width="58.140625" style="0" customWidth="1"/>
    <col min="3" max="3" width="22.00390625" style="0" customWidth="1"/>
    <col min="4" max="4" width="15.28125" style="0" customWidth="1"/>
    <col min="5" max="5" width="13.421875" style="0" customWidth="1"/>
    <col min="6" max="6" width="20.8515625" style="0" bestFit="1" customWidth="1"/>
    <col min="7" max="7" width="96.140625" style="391" customWidth="1"/>
    <col min="8" max="8" width="84.8515625" style="0" customWidth="1"/>
  </cols>
  <sheetData>
    <row r="1" spans="2:5" ht="30">
      <c r="B1" s="42" t="s">
        <v>98</v>
      </c>
      <c r="C1" s="42"/>
      <c r="D1" s="43"/>
      <c r="E1" s="8"/>
    </row>
    <row r="2" spans="2:5" ht="18">
      <c r="B2" s="10" t="s">
        <v>102</v>
      </c>
      <c r="C2" s="43"/>
      <c r="D2" s="10"/>
      <c r="E2" s="8"/>
    </row>
    <row r="3" spans="2:7" s="8" customFormat="1" ht="18">
      <c r="B3" s="126" t="str">
        <f>'ANXE-1-DEPENSES PREVI'!B3</f>
        <v>Mesure n°43 - Ports de pêche, sites de débarquement, halles de criée et abris</v>
      </c>
      <c r="C3" s="43"/>
      <c r="D3" s="43"/>
      <c r="E3" s="43"/>
      <c r="F3" s="43"/>
      <c r="G3" s="392"/>
    </row>
    <row r="4" spans="2:10" ht="18">
      <c r="B4" s="10"/>
      <c r="C4" s="43"/>
      <c r="D4" s="43"/>
      <c r="E4" s="8"/>
      <c r="G4" s="393"/>
      <c r="H4" s="8"/>
      <c r="I4" s="8"/>
      <c r="J4" s="8"/>
    </row>
    <row r="5" spans="2:10" ht="26.25">
      <c r="B5" s="45" t="s">
        <v>67</v>
      </c>
      <c r="C5" s="33"/>
      <c r="D5" s="76"/>
      <c r="E5" s="23"/>
      <c r="F5" s="18"/>
      <c r="G5" s="392"/>
      <c r="H5" s="10"/>
      <c r="I5" s="10"/>
      <c r="J5" s="10"/>
    </row>
    <row r="6" spans="2:10" ht="24" customHeight="1">
      <c r="B6" s="422" t="str">
        <f>NOTICE!B4</f>
        <v>version 1.2.1 - avril 2017</v>
      </c>
      <c r="C6" s="33"/>
      <c r="D6" s="76"/>
      <c r="E6" s="23"/>
      <c r="F6" s="18"/>
      <c r="G6" s="392"/>
      <c r="H6" s="10"/>
      <c r="I6" s="10"/>
      <c r="J6" s="10"/>
    </row>
    <row r="7" spans="2:10" ht="24.75" customHeight="1">
      <c r="B7" s="476" t="s">
        <v>0</v>
      </c>
      <c r="C7" s="477"/>
      <c r="D7" s="477"/>
      <c r="E7" s="475"/>
      <c r="F7" s="467"/>
      <c r="G7" s="392"/>
      <c r="H7" s="10"/>
      <c r="I7" s="10"/>
      <c r="J7" s="10"/>
    </row>
    <row r="8" spans="2:7" s="10" customFormat="1" ht="24.75" customHeight="1">
      <c r="B8" s="128" t="s">
        <v>101</v>
      </c>
      <c r="C8" s="451" t="str">
        <f>IF('ANXE-1-DEPENSES PREVI'!$C$8=0,"Veuillez renseigner cette information à l'annexe 1",'ANXE-1-DEPENSES PREVI'!$C$8)</f>
        <v>Veuillez renseigner cette information à l'annexe 1</v>
      </c>
      <c r="D8" s="466"/>
      <c r="E8" s="475"/>
      <c r="F8" s="467"/>
      <c r="G8" s="392"/>
    </row>
    <row r="9" spans="2:10" ht="12" customHeight="1">
      <c r="B9" s="1"/>
      <c r="C9" s="37"/>
      <c r="D9" s="37"/>
      <c r="E9" s="23"/>
      <c r="F9" s="18"/>
      <c r="G9" s="394"/>
      <c r="H9" s="20"/>
      <c r="I9" s="20"/>
      <c r="J9" s="20"/>
    </row>
    <row r="10" spans="2:10" s="12" customFormat="1" ht="24.75" customHeight="1">
      <c r="B10" s="476" t="s">
        <v>84</v>
      </c>
      <c r="C10" s="477"/>
      <c r="D10" s="477"/>
      <c r="E10" s="475"/>
      <c r="F10" s="467"/>
      <c r="G10" s="395"/>
      <c r="H10" s="11"/>
      <c r="I10" s="11"/>
      <c r="J10" s="11"/>
    </row>
    <row r="11" spans="2:10" ht="24.75" customHeight="1">
      <c r="B11" s="128" t="s">
        <v>96</v>
      </c>
      <c r="C11" s="451" t="str">
        <f>IF('ANXE-1-DEPENSES PREVI'!$C$11=0,"Veuillez renseigner cette information à l'annexe 1",'ANXE-1-DEPENSES PREVI'!$C$11)</f>
        <v>Veuillez renseigner cette information à l'annexe 1</v>
      </c>
      <c r="D11" s="466"/>
      <c r="E11" s="475"/>
      <c r="F11" s="467"/>
      <c r="G11" s="396"/>
      <c r="H11" s="6"/>
      <c r="I11" s="6"/>
      <c r="J11" s="6"/>
    </row>
    <row r="12" spans="2:5" ht="15">
      <c r="B12" s="1"/>
      <c r="C12" s="1"/>
      <c r="D12" s="1"/>
      <c r="E12" s="1"/>
    </row>
    <row r="13" spans="2:5" ht="33" customHeight="1">
      <c r="B13" s="77" t="s">
        <v>106</v>
      </c>
      <c r="C13" s="78" t="s">
        <v>115</v>
      </c>
      <c r="D13" s="78" t="s">
        <v>107</v>
      </c>
      <c r="E13" s="173" t="s">
        <v>116</v>
      </c>
    </row>
    <row r="14" spans="2:5" ht="44.25" customHeight="1">
      <c r="B14" s="413" t="s">
        <v>321</v>
      </c>
      <c r="C14" s="414" t="s">
        <v>287</v>
      </c>
      <c r="D14" s="415"/>
      <c r="E14" s="416"/>
    </row>
    <row r="15" spans="2:5" ht="35.25" customHeight="1">
      <c r="B15" s="174" t="s">
        <v>322</v>
      </c>
      <c r="C15" s="419" t="s">
        <v>286</v>
      </c>
      <c r="D15" s="420"/>
      <c r="E15" s="421"/>
    </row>
    <row r="16" spans="2:5" ht="31.5" customHeight="1">
      <c r="B16" s="417" t="s">
        <v>323</v>
      </c>
      <c r="C16" s="72" t="s">
        <v>287</v>
      </c>
      <c r="D16" s="184"/>
      <c r="E16" s="418"/>
    </row>
    <row r="17" spans="2:5" ht="15">
      <c r="B17" s="494" t="s">
        <v>310</v>
      </c>
      <c r="C17" s="495"/>
      <c r="D17" s="495"/>
      <c r="E17" s="496"/>
    </row>
    <row r="18" spans="2:5" ht="69" customHeight="1">
      <c r="B18" s="174" t="s">
        <v>307</v>
      </c>
      <c r="C18" s="72" t="s">
        <v>287</v>
      </c>
      <c r="D18" s="184"/>
      <c r="E18" s="185"/>
    </row>
    <row r="19" spans="2:5" ht="105">
      <c r="B19" s="174" t="s">
        <v>305</v>
      </c>
      <c r="C19" s="72" t="s">
        <v>287</v>
      </c>
      <c r="D19" s="184"/>
      <c r="E19" s="185"/>
    </row>
    <row r="20" spans="2:5" ht="105">
      <c r="B20" s="397" t="s">
        <v>306</v>
      </c>
      <c r="C20" s="72" t="s">
        <v>287</v>
      </c>
      <c r="D20" s="184"/>
      <c r="E20" s="185"/>
    </row>
    <row r="21" spans="2:5" ht="60">
      <c r="B21" s="397" t="s">
        <v>308</v>
      </c>
      <c r="C21" s="72" t="s">
        <v>287</v>
      </c>
      <c r="D21" s="184"/>
      <c r="E21" s="185"/>
    </row>
    <row r="22" spans="2:5" ht="105">
      <c r="B22" s="175" t="s">
        <v>309</v>
      </c>
      <c r="C22" s="176" t="s">
        <v>287</v>
      </c>
      <c r="D22" s="186"/>
      <c r="E22" s="187"/>
    </row>
    <row r="36" ht="24.75" customHeight="1"/>
    <row r="38" ht="14.25" customHeight="1"/>
    <row r="43" ht="16.5" customHeight="1"/>
    <row r="44" ht="16.5" customHeight="1"/>
    <row r="46" ht="17.25" customHeight="1"/>
    <row r="62" ht="18.75" customHeight="1"/>
    <row r="73" ht="9.75" customHeight="1"/>
    <row r="83" ht="15" customHeight="1"/>
    <row r="84" ht="24.75" customHeight="1"/>
    <row r="93" ht="15.75" customHeight="1"/>
    <row r="94" ht="30.75" customHeight="1"/>
    <row r="102" ht="29.25" customHeight="1"/>
  </sheetData>
  <sheetProtection password="C47B" sheet="1" objects="1" scenarios="1"/>
  <mergeCells count="5">
    <mergeCell ref="B17:E17"/>
    <mergeCell ref="B7:F7"/>
    <mergeCell ref="C8:F8"/>
    <mergeCell ref="C11:F11"/>
    <mergeCell ref="B10:F10"/>
  </mergeCells>
  <dataValidations count="1">
    <dataValidation type="list" allowBlank="1" showInputMessage="1" showErrorMessage="1" sqref="C18:C22 C14:C16">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&amp;L&amp;"Calibri,Italique"&amp;8Annexes techniques - Mesure 43&amp;R&amp;"Calibri,Italique"&amp;8V1.2.1 avril 2017</oddFooter>
  </headerFooter>
  <legacyDrawing r:id="rId1"/>
</worksheet>
</file>

<file path=xl/worksheets/sheet7.xml><?xml version="1.0" encoding="utf-8"?>
<worksheet xmlns="http://schemas.openxmlformats.org/spreadsheetml/2006/main" xmlns:r="http://schemas.openxmlformats.org/officeDocument/2006/relationships">
  <sheetPr codeName="Feuil8">
    <tabColor indexed="50"/>
    <pageSetUpPr fitToPage="1"/>
  </sheetPr>
  <dimension ref="B1:H26"/>
  <sheetViews>
    <sheetView showGridLines="0" zoomScaleSheetLayoutView="100" zoomScalePageLayoutView="10" workbookViewId="0" topLeftCell="A1">
      <selection activeCell="J7" sqref="J7"/>
    </sheetView>
  </sheetViews>
  <sheetFormatPr defaultColWidth="11.421875" defaultRowHeight="15"/>
  <cols>
    <col min="1" max="1" width="4.140625" style="0" customWidth="1"/>
    <col min="2" max="2" width="47.140625" style="0" customWidth="1"/>
    <col min="3" max="5" width="25.7109375" style="0" customWidth="1"/>
  </cols>
  <sheetData>
    <row r="1" spans="2:7" ht="30">
      <c r="B1" s="42" t="s">
        <v>98</v>
      </c>
      <c r="C1" s="42"/>
      <c r="D1" s="43"/>
      <c r="E1" s="8"/>
      <c r="F1" s="8"/>
      <c r="G1" s="8"/>
    </row>
    <row r="2" spans="2:7" ht="18">
      <c r="B2" s="44" t="s">
        <v>102</v>
      </c>
      <c r="C2" s="43"/>
      <c r="D2" s="44"/>
      <c r="E2" s="8"/>
      <c r="F2" s="8"/>
      <c r="G2" s="8"/>
    </row>
    <row r="3" spans="2:7" s="8" customFormat="1" ht="18">
      <c r="B3" s="126" t="str">
        <f>'ANXE-1-DEPENSES PREVI'!B3</f>
        <v>Mesure n°43 - Ports de pêche, sites de débarquement, halles de criée et abris</v>
      </c>
      <c r="C3" s="43"/>
      <c r="D3" s="43"/>
      <c r="E3" s="43"/>
      <c r="F3" s="43"/>
      <c r="G3" s="10"/>
    </row>
    <row r="4" spans="2:4" s="8" customFormat="1" ht="30" customHeight="1">
      <c r="B4" s="422" t="str">
        <f>NOTICE!B4</f>
        <v>version 1.2.1 - avril 2017</v>
      </c>
      <c r="C4" s="43"/>
      <c r="D4" s="43"/>
    </row>
    <row r="5" spans="2:7" s="30" customFormat="1" ht="22.5" customHeight="1">
      <c r="B5" s="45" t="s">
        <v>127</v>
      </c>
      <c r="C5" s="33"/>
      <c r="D5" s="31"/>
      <c r="E5" s="23"/>
      <c r="F5" s="23"/>
      <c r="G5" s="24"/>
    </row>
    <row r="6" spans="2:4" s="80" customFormat="1" ht="18" customHeight="1">
      <c r="B6" s="82"/>
      <c r="D6" s="81"/>
    </row>
    <row r="7" spans="2:7" s="19" customFormat="1" ht="24.75" customHeight="1">
      <c r="B7" s="476" t="s">
        <v>0</v>
      </c>
      <c r="C7" s="477"/>
      <c r="D7" s="477"/>
      <c r="E7" s="467"/>
      <c r="F7" s="23"/>
      <c r="G7" s="24"/>
    </row>
    <row r="8" spans="2:7" s="19" customFormat="1" ht="24.75" customHeight="1">
      <c r="B8" s="127" t="s">
        <v>101</v>
      </c>
      <c r="C8" s="451" t="str">
        <f>IF('ANXE-1-DEPENSES PREVI'!$C$8=0,"Veuillez renseigner cette information à l'annexe 1",'ANXE-1-DEPENSES PREVI'!$C$8)</f>
        <v>Veuillez renseigner cette information à l'annexe 1</v>
      </c>
      <c r="D8" s="466"/>
      <c r="E8" s="467"/>
      <c r="F8" s="23"/>
      <c r="G8" s="24"/>
    </row>
    <row r="9" spans="2:7" s="19" customFormat="1" ht="12" customHeight="1">
      <c r="B9" s="5"/>
      <c r="C9" s="37"/>
      <c r="D9" s="37"/>
      <c r="E9" s="23"/>
      <c r="F9" s="23"/>
      <c r="G9" s="24"/>
    </row>
    <row r="10" spans="2:7" s="30" customFormat="1" ht="24.75" customHeight="1">
      <c r="B10" s="476" t="s">
        <v>84</v>
      </c>
      <c r="C10" s="477"/>
      <c r="D10" s="477"/>
      <c r="E10" s="467"/>
      <c r="F10" s="66"/>
      <c r="G10" s="67"/>
    </row>
    <row r="11" spans="2:7" s="19" customFormat="1" ht="24.75" customHeight="1">
      <c r="B11" s="127" t="s">
        <v>96</v>
      </c>
      <c r="C11" s="451" t="str">
        <f>IF('ANXE-1-DEPENSES PREVI'!$C$11=0,"Veuillez renseigner cette information à l'annexe 1",'ANXE-1-DEPENSES PREVI'!$C$11)</f>
        <v>Veuillez renseigner cette information à l'annexe 1</v>
      </c>
      <c r="D11" s="466"/>
      <c r="E11" s="467"/>
      <c r="F11" s="23"/>
      <c r="G11" s="24"/>
    </row>
    <row r="12" s="19" customFormat="1" ht="15" customHeight="1"/>
    <row r="13" spans="2:5" s="12" customFormat="1" ht="24.75" customHeight="1">
      <c r="B13" s="502" t="s">
        <v>108</v>
      </c>
      <c r="C13" s="503"/>
      <c r="D13" s="503"/>
      <c r="E13" s="504"/>
    </row>
    <row r="14" spans="2:8" s="12" customFormat="1" ht="33" customHeight="1">
      <c r="B14" s="61" t="s">
        <v>59</v>
      </c>
      <c r="C14" s="497" t="s">
        <v>58</v>
      </c>
      <c r="D14" s="498"/>
      <c r="E14" s="499"/>
      <c r="H14" s="14"/>
    </row>
    <row r="15" spans="2:5" s="12" customFormat="1" ht="33" customHeight="1">
      <c r="B15" s="61" t="s">
        <v>147</v>
      </c>
      <c r="C15" s="500"/>
      <c r="D15" s="500"/>
      <c r="E15" s="499"/>
    </row>
    <row r="16" spans="2:5" s="12" customFormat="1" ht="33" customHeight="1">
      <c r="B16" s="61" t="s">
        <v>124</v>
      </c>
      <c r="C16" s="501"/>
      <c r="D16" s="501"/>
      <c r="E16" s="499"/>
    </row>
    <row r="17" spans="2:5" s="12" customFormat="1" ht="15">
      <c r="B17" s="73"/>
      <c r="E17" s="13"/>
    </row>
    <row r="18" spans="2:6" s="12" customFormat="1" ht="27" customHeight="1">
      <c r="B18" s="46"/>
      <c r="C18" s="63" t="s">
        <v>60</v>
      </c>
      <c r="D18" s="71" t="s">
        <v>61</v>
      </c>
      <c r="E18" s="63" t="s">
        <v>62</v>
      </c>
      <c r="F18" s="75"/>
    </row>
    <row r="19" spans="2:5" s="12" customFormat="1" ht="24.75" customHeight="1">
      <c r="B19" s="61" t="s">
        <v>63</v>
      </c>
      <c r="C19" s="188"/>
      <c r="D19" s="188"/>
      <c r="E19" s="188"/>
    </row>
    <row r="20" spans="2:5" s="12" customFormat="1" ht="24.75" customHeight="1">
      <c r="B20" s="61" t="s">
        <v>64</v>
      </c>
      <c r="C20" s="188"/>
      <c r="D20" s="188"/>
      <c r="E20" s="188"/>
    </row>
    <row r="21" spans="2:5" s="12" customFormat="1" ht="24.75" customHeight="1">
      <c r="B21" s="61" t="s">
        <v>65</v>
      </c>
      <c r="C21" s="188"/>
      <c r="D21" s="188"/>
      <c r="E21" s="188"/>
    </row>
    <row r="22" spans="2:5" s="12" customFormat="1" ht="24.75" customHeight="1">
      <c r="B22" s="61" t="s">
        <v>66</v>
      </c>
      <c r="C22" s="188"/>
      <c r="D22" s="188"/>
      <c r="E22" s="188"/>
    </row>
    <row r="23" spans="2:5" s="12" customFormat="1" ht="24.75" customHeight="1">
      <c r="B23" s="61" t="s">
        <v>143</v>
      </c>
      <c r="C23" s="188"/>
      <c r="D23" s="188"/>
      <c r="E23" s="188"/>
    </row>
    <row r="24" spans="2:5" s="12" customFormat="1" ht="24.75" customHeight="1">
      <c r="B24" s="61" t="s">
        <v>144</v>
      </c>
      <c r="C24" s="188"/>
      <c r="D24" s="188"/>
      <c r="E24" s="188"/>
    </row>
    <row r="25" spans="2:5" s="12" customFormat="1" ht="24.75" customHeight="1">
      <c r="B25" s="61" t="s">
        <v>145</v>
      </c>
      <c r="C25" s="188"/>
      <c r="D25" s="188"/>
      <c r="E25" s="188"/>
    </row>
    <row r="26" spans="2:5" s="12" customFormat="1" ht="24.75" customHeight="1">
      <c r="B26" s="61" t="s">
        <v>146</v>
      </c>
      <c r="C26" s="188"/>
      <c r="D26" s="188"/>
      <c r="E26" s="188"/>
    </row>
    <row r="27" ht="15.75" customHeight="1"/>
    <row r="28" ht="21" customHeight="1"/>
    <row r="29" ht="17.25" customHeight="1"/>
    <row r="42" ht="24.75" customHeight="1"/>
    <row r="44" ht="14.25" customHeight="1"/>
    <row r="49" ht="16.5" customHeight="1"/>
    <row r="50" ht="16.5" customHeight="1"/>
    <row r="52" ht="17.25" customHeight="1"/>
    <row r="68" ht="18.75" customHeight="1"/>
    <row r="79" ht="9.75" customHeight="1"/>
    <row r="89" ht="15" customHeight="1"/>
    <row r="90" ht="24.75" customHeight="1"/>
    <row r="99" ht="15.75" customHeight="1"/>
    <row r="100" ht="30.75" customHeight="1"/>
    <row r="108" ht="29.25" customHeight="1"/>
  </sheetData>
  <sheetProtection password="C47B" sheet="1"/>
  <mergeCells count="8">
    <mergeCell ref="C14:E14"/>
    <mergeCell ref="C15:E15"/>
    <mergeCell ref="C16:E16"/>
    <mergeCell ref="B7:E7"/>
    <mergeCell ref="B13:E13"/>
    <mergeCell ref="C11:E11"/>
    <mergeCell ref="C8:E8"/>
    <mergeCell ref="B10:E10"/>
  </mergeCells>
  <dataValidations count="3">
    <dataValidation type="decimal" operator="greaterThanOrEqual" allowBlank="1" showInputMessage="1" showErrorMessage="1" sqref="C19:E26">
      <formula1>-5000000</formula1>
    </dataValidation>
    <dataValidation type="date" operator="greaterThan" allowBlank="1" showInputMessage="1" showErrorMessage="1" sqref="C16:D16">
      <formula1>1</formula1>
    </dataValidation>
    <dataValidation type="whole" operator="greaterThanOrEqual" allowBlank="1" showInputMessage="1" showErrorMessage="1" sqref="C15:D1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alignWithMargins="0">
    <oddFooter>&amp;L&amp;"Calibri,Italique"&amp;8Annexes techniques - Mesure 43&amp;R&amp;"Calibri,Italique"&amp;8V1.2.1 avril 2017</oddFooter>
  </headerFooter>
</worksheet>
</file>

<file path=xl/worksheets/sheet8.xml><?xml version="1.0" encoding="utf-8"?>
<worksheet xmlns="http://schemas.openxmlformats.org/spreadsheetml/2006/main" xmlns:r="http://schemas.openxmlformats.org/officeDocument/2006/relationships">
  <sheetPr codeName="Feuil9">
    <pageSetUpPr fitToPage="1"/>
  </sheetPr>
  <dimension ref="A1:H42"/>
  <sheetViews>
    <sheetView showGridLines="0" zoomScaleSheetLayoutView="100" zoomScalePageLayoutView="10" workbookViewId="0" topLeftCell="A1">
      <selection activeCell="J7" sqref="J7"/>
    </sheetView>
  </sheetViews>
  <sheetFormatPr defaultColWidth="11.421875" defaultRowHeight="15"/>
  <cols>
    <col min="1" max="1" width="3.28125" style="0" customWidth="1"/>
    <col min="2" max="2" width="40.421875" style="0" customWidth="1"/>
    <col min="3" max="3" width="92.00390625" style="0" customWidth="1"/>
    <col min="4" max="4" width="41.00390625" style="0" customWidth="1"/>
    <col min="5" max="5" width="20.421875" style="0" bestFit="1" customWidth="1"/>
  </cols>
  <sheetData>
    <row r="1" spans="2:5" ht="30">
      <c r="B1" s="42" t="s">
        <v>98</v>
      </c>
      <c r="C1" s="42"/>
      <c r="D1" s="8"/>
      <c r="E1" s="8"/>
    </row>
    <row r="2" spans="2:5" ht="18">
      <c r="B2" s="44" t="s">
        <v>102</v>
      </c>
      <c r="C2" s="43"/>
      <c r="D2" s="8"/>
      <c r="E2" s="8"/>
    </row>
    <row r="3" spans="2:7" s="8" customFormat="1" ht="18">
      <c r="B3" s="126" t="str">
        <f>'ANXE-1-DEPENSES PREVI'!B3</f>
        <v>Mesure n°43 - Ports de pêche, sites de débarquement, halles de criée et abris</v>
      </c>
      <c r="C3" s="43"/>
      <c r="D3" s="43"/>
      <c r="E3" s="43"/>
      <c r="F3" s="43"/>
      <c r="G3" s="10"/>
    </row>
    <row r="4" spans="2:8" ht="31.5" customHeight="1">
      <c r="B4" s="422" t="str">
        <f>NOTICE!B4</f>
        <v>version 1.2.1 - avril 2017</v>
      </c>
      <c r="C4" s="43"/>
      <c r="D4" s="8"/>
      <c r="E4" s="8"/>
      <c r="F4" s="8"/>
      <c r="G4" s="8"/>
      <c r="H4" s="8"/>
    </row>
    <row r="5" spans="2:8" ht="26.25">
      <c r="B5" s="45" t="s">
        <v>125</v>
      </c>
      <c r="C5" s="33"/>
      <c r="D5" s="23"/>
      <c r="E5" s="23"/>
      <c r="F5" s="30"/>
      <c r="G5" s="30"/>
      <c r="H5" s="30"/>
    </row>
    <row r="6" spans="2:8" ht="26.25">
      <c r="B6" s="45"/>
      <c r="C6" s="33"/>
      <c r="D6" s="23"/>
      <c r="E6" s="23"/>
      <c r="F6" s="30"/>
      <c r="G6" s="30"/>
      <c r="H6" s="30"/>
    </row>
    <row r="7" spans="2:3" ht="24.75" customHeight="1">
      <c r="B7" s="476" t="s">
        <v>0</v>
      </c>
      <c r="C7" s="505"/>
    </row>
    <row r="8" spans="2:3" ht="24.75" customHeight="1">
      <c r="B8" s="124" t="s">
        <v>101</v>
      </c>
      <c r="C8" s="122" t="str">
        <f>IF('ANXE-1-DEPENSES PREVI'!$C$8=0,"Veuillez renseigner cette information à l'annexe 1",'ANXE-1-DEPENSES PREVI'!$C$8)</f>
        <v>Veuillez renseigner cette information à l'annexe 1</v>
      </c>
    </row>
    <row r="9" spans="2:3" ht="12" customHeight="1">
      <c r="B9" s="5"/>
      <c r="C9" s="37"/>
    </row>
    <row r="10" spans="2:5" s="12" customFormat="1" ht="24.75" customHeight="1">
      <c r="B10" s="476" t="s">
        <v>84</v>
      </c>
      <c r="C10" s="505"/>
      <c r="E10" s="14"/>
    </row>
    <row r="11" spans="2:3" ht="24.75" customHeight="1">
      <c r="B11" s="124" t="s">
        <v>96</v>
      </c>
      <c r="C11" s="123" t="str">
        <f>IF('ANXE-1-DEPENSES PREVI'!$C$11=0,"Veuillez renseigner cette information à l'annexe 1",'ANXE-1-DEPENSES PREVI'!$C$11)</f>
        <v>Veuillez renseigner cette information à l'annexe 1</v>
      </c>
    </row>
    <row r="12" ht="14.25" customHeight="1">
      <c r="C12" s="69"/>
    </row>
    <row r="13" spans="2:4" ht="35.25" customHeight="1">
      <c r="B13" s="502" t="s">
        <v>122</v>
      </c>
      <c r="C13" s="510"/>
      <c r="D13" s="431"/>
    </row>
    <row r="14" spans="2:4" ht="165" customHeight="1">
      <c r="B14" s="511" t="s">
        <v>112</v>
      </c>
      <c r="C14" s="508"/>
      <c r="D14" s="509"/>
    </row>
    <row r="15" spans="2:4" ht="150" customHeight="1">
      <c r="B15" s="512"/>
      <c r="C15" s="513"/>
      <c r="D15" s="514"/>
    </row>
    <row r="16" spans="1:4" ht="13.5" customHeight="1">
      <c r="A16" s="1"/>
      <c r="B16" s="119"/>
      <c r="C16" s="111"/>
      <c r="D16" s="112"/>
    </row>
    <row r="17" spans="2:4" ht="22.5" customHeight="1">
      <c r="B17" s="502" t="s">
        <v>114</v>
      </c>
      <c r="C17" s="510"/>
      <c r="D17" s="431"/>
    </row>
    <row r="18" spans="2:4" ht="188.25" customHeight="1">
      <c r="B18" s="250" t="s">
        <v>113</v>
      </c>
      <c r="C18" s="506"/>
      <c r="D18" s="507"/>
    </row>
    <row r="19" spans="2:4" ht="159" customHeight="1">
      <c r="B19" s="250" t="s">
        <v>312</v>
      </c>
      <c r="C19" s="517"/>
      <c r="D19" s="518"/>
    </row>
    <row r="21" spans="2:4" ht="21" customHeight="1">
      <c r="B21" s="502" t="s">
        <v>288</v>
      </c>
      <c r="C21" s="510"/>
      <c r="D21" s="431"/>
    </row>
    <row r="22" spans="2:4" ht="68.25" customHeight="1">
      <c r="B22" s="250" t="s">
        <v>313</v>
      </c>
      <c r="C22" s="521"/>
      <c r="D22" s="522"/>
    </row>
    <row r="24" spans="2:4" ht="34.5" customHeight="1">
      <c r="B24" s="430" t="s">
        <v>318</v>
      </c>
      <c r="C24" s="519"/>
      <c r="D24" s="520"/>
    </row>
    <row r="25" spans="2:4" ht="15">
      <c r="B25" s="515" t="s">
        <v>289</v>
      </c>
      <c r="C25" s="516"/>
      <c r="D25" s="346"/>
    </row>
    <row r="26" spans="2:4" ht="15">
      <c r="B26" s="515" t="s">
        <v>290</v>
      </c>
      <c r="C26" s="516"/>
      <c r="D26" s="346"/>
    </row>
    <row r="27" spans="2:4" ht="15">
      <c r="B27" s="515" t="s">
        <v>291</v>
      </c>
      <c r="C27" s="516"/>
      <c r="D27" s="346"/>
    </row>
    <row r="28" spans="2:4" ht="15">
      <c r="B28" s="515" t="s">
        <v>314</v>
      </c>
      <c r="C28" s="516"/>
      <c r="D28" s="346"/>
    </row>
    <row r="29" spans="2:4" ht="15">
      <c r="B29" s="515" t="s">
        <v>292</v>
      </c>
      <c r="C29" s="516"/>
      <c r="D29" s="346"/>
    </row>
    <row r="30" spans="2:4" ht="30" customHeight="1">
      <c r="B30" s="515" t="s">
        <v>293</v>
      </c>
      <c r="C30" s="516"/>
      <c r="D30" s="346"/>
    </row>
    <row r="31" spans="2:4" ht="15">
      <c r="B31" s="515" t="s">
        <v>294</v>
      </c>
      <c r="C31" s="516"/>
      <c r="D31" s="346"/>
    </row>
    <row r="32" spans="2:4" ht="15">
      <c r="B32" s="515" t="s">
        <v>295</v>
      </c>
      <c r="C32" s="516"/>
      <c r="D32" s="346"/>
    </row>
    <row r="33" spans="2:4" ht="15">
      <c r="B33" s="515" t="s">
        <v>296</v>
      </c>
      <c r="C33" s="516"/>
      <c r="D33" s="346"/>
    </row>
    <row r="34" spans="2:4" ht="15">
      <c r="B34" s="515" t="s">
        <v>297</v>
      </c>
      <c r="C34" s="516"/>
      <c r="D34" s="346"/>
    </row>
    <row r="35" spans="2:4" ht="15">
      <c r="B35" s="515" t="s">
        <v>298</v>
      </c>
      <c r="C35" s="516"/>
      <c r="D35" s="346"/>
    </row>
    <row r="36" spans="2:4" ht="15">
      <c r="B36" s="515" t="s">
        <v>299</v>
      </c>
      <c r="C36" s="516"/>
      <c r="D36" s="346"/>
    </row>
    <row r="37" spans="2:4" ht="15">
      <c r="B37" s="515" t="s">
        <v>300</v>
      </c>
      <c r="C37" s="516"/>
      <c r="D37" s="346"/>
    </row>
    <row r="38" spans="2:4" ht="15">
      <c r="B38" s="515" t="s">
        <v>301</v>
      </c>
      <c r="C38" s="516"/>
      <c r="D38" s="346"/>
    </row>
    <row r="39" spans="2:4" ht="26.25" customHeight="1">
      <c r="B39" s="515" t="s">
        <v>302</v>
      </c>
      <c r="C39" s="516"/>
      <c r="D39" s="346"/>
    </row>
    <row r="40" spans="2:4" ht="25.5" customHeight="1">
      <c r="B40" s="515" t="s">
        <v>304</v>
      </c>
      <c r="C40" s="516"/>
      <c r="D40" s="346"/>
    </row>
    <row r="41" spans="2:4" ht="29.25" customHeight="1">
      <c r="B41" s="515" t="s">
        <v>303</v>
      </c>
      <c r="C41" s="516"/>
      <c r="D41" s="346"/>
    </row>
    <row r="42" spans="2:4" ht="20.25" customHeight="1">
      <c r="B42" s="515" t="s">
        <v>311</v>
      </c>
      <c r="C42" s="516"/>
      <c r="D42" s="346"/>
    </row>
    <row r="53" ht="18.75" customHeight="1"/>
    <row r="64" ht="9.75" customHeight="1"/>
    <row r="74" ht="15" customHeight="1"/>
    <row r="75" ht="24.75" customHeight="1"/>
    <row r="84" ht="15.75" customHeight="1"/>
    <row r="85" ht="30.75" customHeight="1"/>
    <row r="93" ht="29.25" customHeight="1"/>
  </sheetData>
  <sheetProtection password="C47B" sheet="1" objects="1" scenarios="1" formatRows="0"/>
  <mergeCells count="30">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6:C26"/>
    <mergeCell ref="C19:D19"/>
    <mergeCell ref="B21:D21"/>
    <mergeCell ref="B24:D24"/>
    <mergeCell ref="B25:C25"/>
    <mergeCell ref="C22:D22"/>
    <mergeCell ref="B7:C7"/>
    <mergeCell ref="B10:C10"/>
    <mergeCell ref="C18:D18"/>
    <mergeCell ref="C14:D14"/>
    <mergeCell ref="B13:D13"/>
    <mergeCell ref="B17:D17"/>
    <mergeCell ref="B14:B15"/>
    <mergeCell ref="C15:D1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5" r:id="rId2"/>
  <headerFooter alignWithMargins="0">
    <oddFooter>&amp;L&amp;"Calibri,Italique"&amp;8Annexes techniques - Mesure 43&amp;R&amp;"Calibri,Italique"&amp;8V1.2.1 avril 2017</oddFooter>
  </headerFooter>
  <legacyDrawing r:id="rId1"/>
</worksheet>
</file>

<file path=xl/worksheets/sheet9.xml><?xml version="1.0" encoding="utf-8"?>
<worksheet xmlns="http://schemas.openxmlformats.org/spreadsheetml/2006/main" xmlns:r="http://schemas.openxmlformats.org/officeDocument/2006/relationships">
  <sheetPr codeName="Feuil10"/>
  <dimension ref="A1:A1"/>
  <sheetViews>
    <sheetView zoomScalePageLayoutView="0" workbookViewId="0" topLeftCell="A5">
      <selection activeCell="B27" sqref="B27"/>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2017-02-16T12:32:22Z</cp:lastPrinted>
  <dcterms:created xsi:type="dcterms:W3CDTF">2015-01-19T16:29:54Z</dcterms:created>
  <dcterms:modified xsi:type="dcterms:W3CDTF">2017-04-13T12:22:19Z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